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ocuments\DRSI razpisi\Plaz Prelasko\razpisna dokumentacija\Pojasnila\"/>
    </mc:Choice>
  </mc:AlternateContent>
  <bookViews>
    <workbookView xWindow="0" yWindow="0" windowWidth="23040" windowHeight="9408" activeTab="2"/>
  </bookViews>
  <sheets>
    <sheet name="0-REKAPITULACIJA" sheetId="6" r:id="rId1"/>
    <sheet name="SPLOŠNO" sheetId="17" r:id="rId2"/>
    <sheet name="3.1-OPOR-PODP. KONSTR." sheetId="9" r:id="rId3"/>
    <sheet name="3.2-CESTA" sheetId="15" r:id="rId4"/>
    <sheet name="3.3-ODVODNJA" sheetId="11" r:id="rId5"/>
    <sheet name="9.6-VARN.NAČRT" sheetId="16" r:id="rId6"/>
  </sheets>
  <definedNames>
    <definedName name="_xlnm.Print_Area" localSheetId="0">'0-REKAPITULACIJA'!$A$1:$G$41</definedName>
    <definedName name="_xlnm.Print_Area" localSheetId="2">'3.1-OPOR-PODP. KONSTR.'!$A$1:$G$235</definedName>
    <definedName name="_xlnm.Print_Area" localSheetId="3">'3.2-CESTA'!$A$1:$G$246</definedName>
    <definedName name="_xlnm.Print_Area" localSheetId="4">'3.3-ODVODNJA'!$A$1:$G$260</definedName>
    <definedName name="_xlnm.Print_Area" localSheetId="5">'9.6-VARN.NAČRT'!$A$1:$G$25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16" l="1"/>
  <c r="G21" i="16"/>
  <c r="G19" i="16"/>
  <c r="G25" i="16" l="1"/>
  <c r="G16" i="6" s="1"/>
  <c r="G88" i="15"/>
  <c r="G244" i="15" l="1"/>
  <c r="G246" i="15" s="1"/>
  <c r="G27" i="15" s="1"/>
  <c r="G236" i="15"/>
  <c r="G234" i="15"/>
  <c r="G230" i="15"/>
  <c r="G226" i="15"/>
  <c r="G224" i="15"/>
  <c r="G222" i="15"/>
  <c r="G220" i="15"/>
  <c r="G218" i="15"/>
  <c r="G214" i="15"/>
  <c r="G212" i="15"/>
  <c r="G210" i="15"/>
  <c r="G202" i="15"/>
  <c r="G200" i="15"/>
  <c r="G198" i="15"/>
  <c r="G190" i="15"/>
  <c r="G188" i="15"/>
  <c r="G186" i="15"/>
  <c r="G182" i="15"/>
  <c r="G180" i="15"/>
  <c r="G174" i="15"/>
  <c r="G172" i="15"/>
  <c r="G170" i="15"/>
  <c r="G164" i="15"/>
  <c r="G162" i="15"/>
  <c r="G160" i="15"/>
  <c r="G156" i="15"/>
  <c r="G154" i="15"/>
  <c r="G144" i="15"/>
  <c r="G142" i="15"/>
  <c r="G140" i="15"/>
  <c r="G138" i="15"/>
  <c r="G134" i="15"/>
  <c r="G132" i="15"/>
  <c r="G130" i="15"/>
  <c r="G126" i="15"/>
  <c r="G124" i="15"/>
  <c r="G122" i="15"/>
  <c r="G120" i="15"/>
  <c r="G116" i="15"/>
  <c r="G114" i="15"/>
  <c r="G110" i="15"/>
  <c r="G108" i="15"/>
  <c r="G104" i="15"/>
  <c r="G102" i="15"/>
  <c r="G100" i="15"/>
  <c r="G98" i="15"/>
  <c r="G96" i="15"/>
  <c r="G146" i="15" s="1"/>
  <c r="G84" i="15"/>
  <c r="G82" i="15"/>
  <c r="G80" i="15"/>
  <c r="G78" i="15"/>
  <c r="G74" i="15"/>
  <c r="G70" i="15"/>
  <c r="G68" i="15"/>
  <c r="G66" i="15"/>
  <c r="G64" i="15"/>
  <c r="G62" i="15"/>
  <c r="G56" i="15"/>
  <c r="G54" i="15"/>
  <c r="G52" i="15"/>
  <c r="G50" i="15"/>
  <c r="G204" i="15" l="1"/>
  <c r="G192" i="15"/>
  <c r="G19" i="15" s="1"/>
  <c r="G238" i="15"/>
  <c r="G25" i="15" s="1"/>
  <c r="G90" i="15"/>
  <c r="G15" i="15" s="1"/>
  <c r="G21" i="15"/>
  <c r="G17" i="15"/>
  <c r="G55" i="11"/>
  <c r="G57" i="11"/>
  <c r="G65" i="11"/>
  <c r="G63" i="11"/>
  <c r="G61" i="11"/>
  <c r="G59" i="11"/>
  <c r="G29" i="15" l="1"/>
  <c r="G31" i="15" s="1"/>
  <c r="G33" i="15" s="1"/>
  <c r="G243" i="11"/>
  <c r="G245" i="11"/>
  <c r="G239" i="11"/>
  <c r="G235" i="11"/>
  <c r="G247" i="11" l="1"/>
  <c r="G14" i="6"/>
  <c r="G20" i="11"/>
  <c r="G71" i="11" l="1"/>
  <c r="G200" i="9" l="1"/>
  <c r="G148" i="9" l="1"/>
  <c r="G153" i="11" l="1"/>
  <c r="K213" i="11"/>
  <c r="G189" i="11"/>
  <c r="G147" i="11" l="1"/>
  <c r="G145" i="11" l="1"/>
  <c r="G207" i="11" l="1"/>
  <c r="G211" i="11"/>
  <c r="G87" i="11" l="1"/>
  <c r="G91" i="11"/>
  <c r="G69" i="11" l="1"/>
  <c r="G105" i="11"/>
  <c r="G73" i="9" l="1"/>
  <c r="G69" i="9"/>
  <c r="G71" i="9"/>
  <c r="G67" i="9"/>
  <c r="G65" i="9"/>
  <c r="G205" i="11" l="1"/>
  <c r="G193" i="11"/>
  <c r="G187" i="11"/>
  <c r="G185" i="11"/>
  <c r="G181" i="11"/>
  <c r="G177" i="11"/>
  <c r="G175" i="11"/>
  <c r="G137" i="11" l="1"/>
  <c r="G141" i="11"/>
  <c r="G118" i="9" l="1"/>
  <c r="G257" i="11" l="1"/>
  <c r="G188" i="9" l="1"/>
  <c r="G204" i="9" l="1"/>
  <c r="G128" i="9" l="1"/>
  <c r="G166" i="9" l="1"/>
  <c r="G168" i="9" s="1"/>
  <c r="G126" i="9" l="1"/>
  <c r="G98" i="9" l="1"/>
  <c r="G225" i="11"/>
  <c r="G169" i="11"/>
  <c r="G199" i="11"/>
  <c r="G183" i="11"/>
  <c r="G219" i="11"/>
  <c r="G217" i="11"/>
  <c r="G161" i="11"/>
  <c r="G159" i="11"/>
  <c r="G157" i="11"/>
  <c r="G155" i="11"/>
  <c r="G223" i="11"/>
  <c r="G100" i="9" l="1"/>
  <c r="G110" i="9"/>
  <c r="G96" i="9"/>
  <c r="G124" i="9"/>
  <c r="G138" i="9" l="1"/>
  <c r="G178" i="9" l="1"/>
  <c r="G51" i="9" l="1"/>
  <c r="G53" i="9" l="1"/>
  <c r="G57" i="9"/>
  <c r="G214" i="9" l="1"/>
  <c r="G212" i="9"/>
  <c r="G109" i="11" l="1"/>
  <c r="G107" i="11"/>
  <c r="G163" i="11"/>
  <c r="G209" i="11"/>
  <c r="G99" i="11" l="1"/>
  <c r="G151" i="11" l="1"/>
  <c r="G83" i="11" l="1"/>
  <c r="G93" i="11" l="1"/>
  <c r="G89" i="11" l="1"/>
  <c r="G227" i="11" l="1"/>
  <c r="G221" i="11"/>
  <c r="G201" i="11"/>
  <c r="G197" i="11"/>
  <c r="G167" i="11" l="1"/>
  <c r="G171" i="11"/>
  <c r="G139" i="11" l="1"/>
  <c r="G135" i="11"/>
  <c r="G255" i="11" l="1"/>
  <c r="G253" i="11"/>
  <c r="G259" i="11" s="1"/>
  <c r="G213" i="11"/>
  <c r="G203" i="11"/>
  <c r="G195" i="11"/>
  <c r="G191" i="11"/>
  <c r="G179" i="11"/>
  <c r="G165" i="11"/>
  <c r="G143" i="11"/>
  <c r="G123" i="11"/>
  <c r="G117" i="11"/>
  <c r="G115" i="11"/>
  <c r="G113" i="11"/>
  <c r="G103" i="11"/>
  <c r="G97" i="11"/>
  <c r="G85" i="11"/>
  <c r="G75" i="11"/>
  <c r="G49" i="11"/>
  <c r="G77" i="11" s="1"/>
  <c r="G229" i="11" l="1"/>
  <c r="G18" i="11" s="1"/>
  <c r="G14" i="11"/>
  <c r="G22" i="11"/>
  <c r="G125" i="11"/>
  <c r="G121" i="11"/>
  <c r="G127" i="11"/>
  <c r="G129" i="11" l="1"/>
  <c r="G16" i="11"/>
  <c r="G25" i="11" l="1"/>
  <c r="G27" i="11" l="1"/>
  <c r="G30" i="11" s="1"/>
  <c r="G15" i="6"/>
  <c r="G232" i="9" l="1"/>
  <c r="G230" i="9"/>
  <c r="G222" i="9" l="1"/>
  <c r="G198" i="9"/>
  <c r="G134" i="9"/>
  <c r="G144" i="9"/>
  <c r="G142" i="9"/>
  <c r="G228" i="9"/>
  <c r="G136" i="9"/>
  <c r="G196" i="9"/>
  <c r="G194" i="9"/>
  <c r="G192" i="9"/>
  <c r="G180" i="9"/>
  <c r="G176" i="9"/>
  <c r="G174" i="9"/>
  <c r="G120" i="9"/>
  <c r="G116" i="9"/>
  <c r="G106" i="9"/>
  <c r="G102" i="9"/>
  <c r="G122" i="9"/>
  <c r="G208" i="9"/>
  <c r="G206" i="9"/>
  <c r="G186" i="9"/>
  <c r="G184" i="9"/>
  <c r="G87" i="9"/>
  <c r="G85" i="9"/>
  <c r="G81" i="9"/>
  <c r="G77" i="9"/>
  <c r="G59" i="9"/>
  <c r="G226" i="9"/>
  <c r="G154" i="9"/>
  <c r="G132" i="9"/>
  <c r="G112" i="9"/>
  <c r="G55" i="9"/>
  <c r="G49" i="9"/>
  <c r="G90" i="9" l="1"/>
  <c r="G216" i="9"/>
  <c r="G234" i="9"/>
  <c r="G22" i="9" s="1"/>
  <c r="G14" i="9"/>
  <c r="G18" i="9"/>
  <c r="G20" i="9" l="1"/>
  <c r="G156" i="9"/>
  <c r="G152" i="9"/>
  <c r="G160" i="9" s="1"/>
  <c r="G158" i="9"/>
  <c r="G16" i="9" l="1"/>
  <c r="G25" i="9" l="1"/>
  <c r="G13" i="6" s="1"/>
  <c r="G18" i="6" s="1"/>
  <c r="G20" i="6" l="1"/>
  <c r="G22" i="6" s="1"/>
  <c r="G27" i="9"/>
  <c r="G30" i="9" s="1"/>
  <c r="G24" i="6" l="1"/>
  <c r="G27" i="6" s="1"/>
</calcChain>
</file>

<file path=xl/sharedStrings.xml><?xml version="1.0" encoding="utf-8"?>
<sst xmlns="http://schemas.openxmlformats.org/spreadsheetml/2006/main" count="741" uniqueCount="405">
  <si>
    <t>1. PREDDELA</t>
  </si>
  <si>
    <t>2. ZEMELJSKA DELA</t>
  </si>
  <si>
    <t>3. VOZIŠČNE KONSTRUKCIJE</t>
  </si>
  <si>
    <t>7. TUJE STORITVE</t>
  </si>
  <si>
    <t>SKUPAJ:</t>
  </si>
  <si>
    <t>kos</t>
  </si>
  <si>
    <t>ur</t>
  </si>
  <si>
    <t>km</t>
  </si>
  <si>
    <t>1.1. Geodetska dela</t>
  </si>
  <si>
    <t>1.2. Čiščenje terena</t>
  </si>
  <si>
    <t>1.2.1 Odstranitev grmovja, dreves, vej in panjev</t>
  </si>
  <si>
    <t>2.2  Planum temeljnih tal</t>
  </si>
  <si>
    <t>2.4 Nasipi, zasipi, klini, posteljica in glinasti naboj</t>
  </si>
  <si>
    <t>2.5 Brežine in zelenice</t>
  </si>
  <si>
    <t>2.9 Prevozi, razprostiranje in ureditev deponij materiala</t>
  </si>
  <si>
    <t>7.9 Preskusi, nadzor in tehnična dokumentacija</t>
  </si>
  <si>
    <t>Doplačilo za zatravitev s semenom</t>
  </si>
  <si>
    <t>2.3 Ločilne, drenažne in filtrske plasti ter delovni plato</t>
  </si>
  <si>
    <t>SKUPAJ</t>
  </si>
  <si>
    <t xml:space="preserve">REKAPITULACIJA </t>
  </si>
  <si>
    <r>
      <t>m</t>
    </r>
    <r>
      <rPr>
        <vertAlign val="superscript"/>
        <sz val="11"/>
        <rFont val="Arial"/>
        <family val="2"/>
        <charset val="238"/>
      </rPr>
      <t>2</t>
    </r>
  </si>
  <si>
    <r>
      <t>m</t>
    </r>
    <r>
      <rPr>
        <vertAlign val="superscript"/>
        <sz val="11"/>
        <rFont val="Arial"/>
        <family val="2"/>
        <charset val="238"/>
      </rPr>
      <t>3</t>
    </r>
  </si>
  <si>
    <t>PROJEKTANTSKI PREDRAČUN DEL</t>
  </si>
  <si>
    <t>DDV 22%</t>
  </si>
  <si>
    <t>ura</t>
  </si>
  <si>
    <t>m1</t>
  </si>
  <si>
    <t>m3</t>
  </si>
  <si>
    <t>m2</t>
  </si>
  <si>
    <t>5. GRADBENA IN OBRTNIŠKA DELA</t>
  </si>
  <si>
    <t>4. ODVODNJAVANJE</t>
  </si>
  <si>
    <t>Postavitev in zavarovanje profilov za zakoličbo objekta s površino nad  100 m2</t>
  </si>
  <si>
    <t>Določitev in preverjanje položajev, višin in smeri pri gradnji objekta s površino nad 200 do 500 m2</t>
  </si>
  <si>
    <t>1.3. Ostala preddela</t>
  </si>
  <si>
    <t>dan</t>
  </si>
  <si>
    <t>1.3.2 Pripravljalna dela pri objektih</t>
  </si>
  <si>
    <t>1.3.3 Začasni objekti</t>
  </si>
  <si>
    <t>2.1  Izkopi</t>
  </si>
  <si>
    <t>21 114</t>
  </si>
  <si>
    <t>21 434</t>
  </si>
  <si>
    <t>4.1 Površinsko odvodnjavanje</t>
  </si>
  <si>
    <t>4.3 Globinsko odvodnjavanje - kanalizacija</t>
  </si>
  <si>
    <t>4.4 Jaški</t>
  </si>
  <si>
    <t>5.1. Tesarska dela</t>
  </si>
  <si>
    <t>5.2. Dela z jeklom za ojačitev</t>
  </si>
  <si>
    <t>Dobava in postavitev rebrastih žic iz visokovrednega naravno trdega jekla B St 500 S s premerom do 12 mm, za srednje zahtevno ojačitev</t>
  </si>
  <si>
    <t>kg</t>
  </si>
  <si>
    <t>5.3. Dela s cementnim betonom</t>
  </si>
  <si>
    <t>5.9. Zaščitna dela</t>
  </si>
  <si>
    <t>5.8. Ključavničarska dela in dela v jeklu</t>
  </si>
  <si>
    <t>Dobava in vgraditev kovinske plošče z vpisanim nazivom izvajalca in letom izgradnje objekta</t>
  </si>
  <si>
    <t>2.7 Koli in vodnjaki</t>
  </si>
  <si>
    <t>7.3 Telekomunikacijske naprave</t>
  </si>
  <si>
    <t>4.5 Prepusti</t>
  </si>
  <si>
    <t>Izdelava projektne dokumentacije za vpis v uradne evidence.</t>
  </si>
  <si>
    <t>Odstranitev panja s premerom 31 do 50 cm z odvozom na deponijo na razdaljo nad 1000 m  - ocena količine.</t>
  </si>
  <si>
    <t>Dobava in vgraditev rešetke iz duktilne litine z nosilnostjo 250 kN, s prerezom  400/400 mm, komplet z AB nosilnim vencem- peskolov z rešetko.</t>
  </si>
  <si>
    <t>OPORNE IN PODPORNE KONSTRUKCIJE</t>
  </si>
  <si>
    <t>CESTA</t>
  </si>
  <si>
    <t>NAČRT 3.1:  OPORNE IN PODPORNE KONSTRUKCIJE</t>
  </si>
  <si>
    <t>NAČRT 3.3:  ODVODNJA</t>
  </si>
  <si>
    <t xml:space="preserve">Obnova in zavarovanje zakoličbe osi trase javne ceste v hribovitem terenu.
</t>
  </si>
  <si>
    <t xml:space="preserve">Določitev in preverjanje položajev, višin in smeri pri gradnji objekta s površino do 200 m2.
</t>
  </si>
  <si>
    <t xml:space="preserve">Postavitev in zavarovanje profilov za zakoličbo objekta s površino nad 51 do 100 m2.
</t>
  </si>
  <si>
    <t xml:space="preserve">Izdelava dvostranskega vezanega opaža za raven zid, visok do 2 m - greda nad pilotno steno.
</t>
  </si>
  <si>
    <t xml:space="preserve">Obnova in zavarovanje zakoličbe trase komunalnih vodov - TK voda, v hribovitem terenu.
</t>
  </si>
  <si>
    <t xml:space="preserve">Izdelava podprtega opaža za bočne stranice ravnih plošč
- opaž bočnih stranic zidu na stiku med kampadami.
</t>
  </si>
  <si>
    <t xml:space="preserve">Izdelava dvostranskega vezanega opaža za raven temelj - temelj kamnitih zložb.
</t>
  </si>
  <si>
    <t xml:space="preserve">Dobava in vgraditev ojačenega cementnega betona C25/30 v prerez nad 0,50 m3/m2-m1.
Temeljna peta kamnite zložbe, beton C25/30, XC2, PV-I, Dmax 32 mm.
</t>
  </si>
  <si>
    <t xml:space="preserve">Dobava in vgraditev ojačenega cementnega betona C30/37 v prerez 0,16 do 0,30 m3/m2-m1.
Krona kamnite zložbe, beton C30/37, XC4, XD3, XF4, PV-II, Dmax 16 mm.
</t>
  </si>
  <si>
    <t xml:space="preserve">Organizacija gradbišča – odstranitev začasnih objektov.
</t>
  </si>
  <si>
    <t xml:space="preserve">Izdelava delovnega platoja iz gramoznega materiala v debelini 60 cm.
Nasip za delovni plato pri izdelavi pilotov.
</t>
  </si>
  <si>
    <t xml:space="preserve">Ureditev planuma temeljnih tal zrnate kamnine – 3. kategorije.
</t>
  </si>
  <si>
    <t>21 424</t>
  </si>
  <si>
    <t>Izkop vezljive zemljine/zrnate kamnine – 3. kategorije za gradbene jame za objekte, globine 1,1 do 2,0 m – strojno, planiranje dna ročno, z nakladanjem in odvozom na začasno deponijo.
Izkop okoli glav pilotov za izvedbo grede nad piloti.</t>
  </si>
  <si>
    <t xml:space="preserve">Izdelava poševne vtočne ali iztočne glave prepusta krožnega prereza iz armiranega cementnega betona s premerom 50 cm.
</t>
  </si>
  <si>
    <t xml:space="preserve">Izdelava poševne vtočne ali iztočne glave prepusta krožnega prereza iz armiranega cementnega betona s premerom 80 cm.
</t>
  </si>
  <si>
    <t xml:space="preserve">Izdelava poševne vtočne ali iztočne glave prepusta krožnega prereza iz armiranega  cementnega betona s premerom 100 cm.
</t>
  </si>
  <si>
    <t xml:space="preserve">Preskus tesnosti jaška premera 60 do 80 cm.
</t>
  </si>
  <si>
    <t xml:space="preserve">Preskus tesnosti jaška premera do 50 cm.
</t>
  </si>
  <si>
    <t xml:space="preserve">Preskus tesnosti jaška premera nad 80 cm.
</t>
  </si>
  <si>
    <t xml:space="preserve">Doplačilo za izdelavo kanalizacije v globini 1,1 do 2 m s cevmi premera 31 do 60 cm.
</t>
  </si>
  <si>
    <t xml:space="preserve">Zasip z zrnato kamnino – 3. kategorije - strojno
Nadomeščanje zemljine z kamnitim materialom do trdne podlage (glej prečni profil P31).
</t>
  </si>
  <si>
    <t>21 414</t>
  </si>
  <si>
    <t xml:space="preserve">Izkop vezljive zemljine/zrnate kamnine – 3. kategorije za gradbene jame za objekte, globine do 1,0 m – strojno, planiranje dna ročno, z nakladanjem in odvozom na začasno deponijo.
Izkop - odstranitev viška materiala pri delovnih platojih do humusiranja oz. končnega terena.
</t>
  </si>
  <si>
    <t xml:space="preserve">Izdelava dilatacijske rege med dilatacijskimi enotami grede nad piloti po načrtu.
V dilatacijo se vstavi stiropor deb. 2cm, dim. 120x140 cm. 
Glej detajl dilatacije.
</t>
  </si>
  <si>
    <t>4.2. Globinsko odvodnjavanje - drenaže</t>
  </si>
  <si>
    <t>Zaščita brežine s kamnito oblogo, izvedeno s cementnim betonom C 16/20 in kamni premera 15-30cm.
Razmerje kamnov in betona je 60:40.</t>
  </si>
  <si>
    <t xml:space="preserve">Dobava in postavitev mreže iz vlečene jeklene žice B500A, s premerom &gt; od 4 in &lt; od 12 mm, masa 4,1 do 6 kg/m2.
</t>
  </si>
  <si>
    <t xml:space="preserve">Dobava in vgraditev HDPE čepaste folije na preklop v dnu drenažnega rebra z nosilnostjo min. 150 kN/m2, komplet z vsemi potrebnimi deli in materiali.
</t>
  </si>
  <si>
    <t>Zasip z zrnato kamnino – 3. kategorije - strojno.
Zasip za pilotno gredo, nad nivojem delovnega platoja.</t>
  </si>
  <si>
    <t xml:space="preserve">Izdelava posteljice iz mešanih kamnitih zrn v debelini 30 cm. Drenažno rebro - gramoz, frakcije 16-64 mm, v debelini 30 cm.
</t>
  </si>
  <si>
    <t xml:space="preserve">Razprostiranje odvečne zrnate kamnine – 3. kategorije.
</t>
  </si>
  <si>
    <t xml:space="preserve">Razprostiranje odvečne plodne zemljine - 1. kategorije.
</t>
  </si>
  <si>
    <t xml:space="preserve">Prevoz materiala na razdaljo nad 10 do 15 km.
</t>
  </si>
  <si>
    <t xml:space="preserve">Nakladanje zrnate zemljine – 3. kategorije.
</t>
  </si>
  <si>
    <t xml:space="preserve">Obsekanje uvrtanih kolov iz ojačenega cementnega betona, premera 100 cm, komplet z nakladanjem ruševin na kamion in odvoz v trajno deponijo.
Dolžina obsekanja je 60cm.
</t>
  </si>
  <si>
    <t>OPOMBA: Celotna kanalizacija (odvodnja površinskih in zalednih voda) je zajeta v popisu za načrt 3.3 Odvodnja (zavihek 3.3)!!</t>
  </si>
  <si>
    <t>3.1</t>
  </si>
  <si>
    <t>3.2</t>
  </si>
  <si>
    <t>3.3</t>
  </si>
  <si>
    <t>ODVODNJA</t>
  </si>
  <si>
    <t>OPOMBA: Razmejitev popisa zemeljskih del med opornimi/podpornimi konstrukcijami in cesto:
zemeljska dela vključno s spodnjim ustrojem ceste so zajeta v popisu ceste, zemeljska dela pod tem nivojem pa so zajeta v popisu konstrukcij in odvodnji!!
Pri kamnitih zložbah in oblogah je razmejitev navidezna vertikalna linija na koncu asfaltiranega vozišča kolesarske steze!!</t>
  </si>
  <si>
    <t>Dobava in vgraditev podložnega cementnega betona C12/15 v prerez do 0,15 m3/m2.
Beton C12/15, Dmax 32 mm.</t>
  </si>
  <si>
    <t>============================================================================</t>
  </si>
  <si>
    <r>
      <t xml:space="preserve">Dobava in vgraditev merilnih čepov, vključno navezavo na veljavno nivelmansko mrežo - </t>
    </r>
    <r>
      <rPr>
        <b/>
        <sz val="11"/>
        <rFont val="Arial"/>
        <family val="2"/>
        <charset val="238"/>
      </rPr>
      <t xml:space="preserve">nastavki za 3D reperje (tarče). Vsi merilni čepi oz. reperji morajo omogočiti vgradnjo merilnih tarč za 3D spremljavo pomikov konstrukcij na merskih mestih.
</t>
    </r>
  </si>
  <si>
    <t xml:space="preserve">Utrditev jarka s betonskimi ločnimi koritnicami na stik iz cementnega betona, dolžine 100 cm z zaokrožitvijo v radiju 17 cm, notranja višina 10cm, na podložni plasti iz betona C12/15, debeli 10 cm.
BETONSKA LOČNA KORITNICA, B=36cm.
</t>
  </si>
  <si>
    <t>Utrditev jarka s kanaletami na stik iz cementnega betona, dolžine 100 cm in notranje širine dna kanalete 30 cm, na podložni plasti iz betona C12/15, debeli 10 cm.
AB KANALETE, A=1.0m, B=0.3m, H=0.15m.</t>
  </si>
  <si>
    <t xml:space="preserve">Tlakovanje jarka z lomljencem, srednjega premera 20 cm, stiki zapolnjeni s cementno malto, na podložni plasti cementnega betona, debeline 15 cm.
Varovanje brežine in dna struge s kamnometom.
</t>
  </si>
  <si>
    <t xml:space="preserve">Tlakovanje jarka z lomljencem, srednjega premera 20 cm. Tlakovanje se izvaja na ''suho'', brez podložnega betona ali podložnega drobljenca in brez zapolnjenja stikov, komplet z vsemi potrebnimi deli in materiali.
Varovanje brežine in dna struge s kamnometom na ''suho''.
</t>
  </si>
  <si>
    <t xml:space="preserve">Dobava in vgraditev pokrova iz kompozitnih materialov z nosilnostjo 125 kN, krožnega prereza s premerom 600 mm.
</t>
  </si>
  <si>
    <t>Načrt</t>
  </si>
  <si>
    <t>Sanacija plazov »PRELASKO« na cesti R3-684/7460 PRELASKO - BUČE – KOZJE od km 0,2270 do km 1,013</t>
  </si>
  <si>
    <t xml:space="preserve">Sanacija plazov »PRELASKO« na cesti R3-684/7460 PRELASKO - BUČE – KOZJE od km 0,227 do km 1,013
</t>
  </si>
  <si>
    <t>Sanacija plazov »PRELASKO« na cesti R3-684/7460 PRELASKO - BUČE – KOZJE od km 0,227 do km 1,013</t>
  </si>
  <si>
    <t>Posek in odstranitev drevesa z deblom premera 11 do 30 cm ter odstranitev vej, komplet z nakladanjem odpada na kamione, odvoz na trajno deponijo - ocena količine.</t>
  </si>
  <si>
    <t>Posek in odstranitev drevesa z deblom premera 31 do 50 cm ter odstranitev vej, komplet z nakladanjem odpada na kamione, odvoz na trajno deponijo - ocena količine.</t>
  </si>
  <si>
    <t>Odstranitev panja s premerom 11 do 30 cm z odvozom na deponijo na razdaljo nad 1000 m  - ocena količine.</t>
  </si>
  <si>
    <t xml:space="preserve">Črpanje vode za zavarovanje gradbene jame, do 5 l/s, komplet z nabavo črpalk, premiki, ureditvijo napajanja in vsemi potrebnimi deli in materiali.
</t>
  </si>
  <si>
    <t xml:space="preserve">Ureditev planuma temeljnih tal zrnate kamnine – 3. kategorije - oblikovanje trapeznega jarka.
</t>
  </si>
  <si>
    <t>1.2.4 Porušitev in odstranitev objektov</t>
  </si>
  <si>
    <t xml:space="preserve">Humuziranje brežine brez valjanja, v debelini do 15 cm – strojno.
</t>
  </si>
  <si>
    <t xml:space="preserve">Izkop vezljive zemljine/zrnate kamnine – 3. kategorije za odvodne jarke in koritnice, z nakladanjem in odvozom na začasno deponijo.
</t>
  </si>
  <si>
    <t xml:space="preserve">Izkop vezljive zemljine/zrnate kamnine – 3. kategorije za temelje, kanalske rove, prepuste, jaške in drenaže, širine do 1,0 m in globine 1,1 do 2,0 m – strojno, planiranje dna ročno, z nakladanjem in odvozom na začasno deponijo.
KANALIZACIJA.
</t>
  </si>
  <si>
    <t xml:space="preserve">Izkop vezljive zemljine/zrnate kamnine – 3. kategorije za temelje, kanalske rove, prepuste, jaške in drenaže, širine do 1,0 m in globine 1,1 do 2,0 m – strojno, planiranje dna ročno, z nakladanjem in odvozom na začasno deponijo.
CEVNI PREPUSTI.
</t>
  </si>
  <si>
    <t xml:space="preserve">Postavitev in zavarovanje prečnega profila za komunalne vode v gričevnatem terenu.
</t>
  </si>
  <si>
    <t xml:space="preserve">Doplačilo za izdelavo kanalizacije v globini 1,1 do 2 m s cevmi premera do 30 cm.
</t>
  </si>
  <si>
    <t xml:space="preserve">Pregled vgrajenih cevi s TV kamero.
</t>
  </si>
  <si>
    <t xml:space="preserve">Izdelava jaška iz polietilena, krožnega prereza s premerom 40 cm, globokega 1,5 do 2,0 m. PESKOLOV.
</t>
  </si>
  <si>
    <t xml:space="preserve">Projektantski nadzor.
Obračun projektantskega nadzora se bo izvedel po dokazljivih dejanskih stroških na podlagi računa izvajalca projektantskega nadzora.
</t>
  </si>
  <si>
    <t xml:space="preserve">Geotehnični nadzor oz. geomehanski nadzor. Obračun geomehanskega nadzora se bo izvedel po dokazljivih dejanskih stroških na podlagi
računa izvajalca geomehanskega nadzora.
Postavka zajema tudi izdelavo zaključnega poročila!
</t>
  </si>
  <si>
    <t xml:space="preserve">Izkop vezljive zemljine/zrnate kamnine – 3. kategorije za temelje, kanalske rove, prepuste, jaške in drenaže, širine do 1,0 m in globine 2,1 do 4,0 m – strojno, planiranje dna ročno, z nakladanjem in odvozom na začasno deponijo.
KANALIZACIJA.
</t>
  </si>
  <si>
    <t xml:space="preserve">Izkop vezljive zemljine/zrnate kamnine – 3. kategorije za temelje, kanalske rove, prepuste, jaške in drenaže, širine do 1,0 m in globine 1,1 do 2,0 m – ročno, planiranje dna ročno, z nakladanjem in odvozom na začasno deponijo.
KANALIZACIJA - ROČNI IZKOP.
</t>
  </si>
  <si>
    <t xml:space="preserve">Zasip z zrnato kamnino – 3. kategorije - strojno
Zasip cevnih prepustov  s tamponskim drobljencem 0/32mm v slojih po 20cm s sprotnim komprimiranjem.
</t>
  </si>
  <si>
    <t>PREDRAČUN STROŠKOV Z REKAPITULACIJO INVESTICIJE</t>
  </si>
  <si>
    <t>SANACIJA PLAZOV "PRELASKO" NA CESTI R3-684/7460</t>
  </si>
  <si>
    <t>PRELASKO-BUČE-KOZJE OD KM 0,227 DO KM 1,013</t>
  </si>
  <si>
    <t>6. OPREMA CEST</t>
  </si>
  <si>
    <t>DDV (22%)</t>
  </si>
  <si>
    <t>Opomba:</t>
  </si>
  <si>
    <t>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</si>
  <si>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1.1. GEODETSKA DELA</t>
  </si>
  <si>
    <t>1.</t>
  </si>
  <si>
    <t>Obnova in zavarovanje zakoličbe osi trase ostale javne ceste v gričevnatem terenu - CESTA</t>
  </si>
  <si>
    <t>2.</t>
  </si>
  <si>
    <t>Obnova in zavarovanje zakoličbe osi trase ostale javne ceste v gričevnatem terenu - KOLESARSKA</t>
  </si>
  <si>
    <t>3.</t>
  </si>
  <si>
    <t xml:space="preserve">Obnova in zavarovanje zakoličbe trase komunalnih vodov v gričevnatem terenu </t>
  </si>
  <si>
    <t>4.</t>
  </si>
  <si>
    <t>Postavitev in zavarovanje prečnega profila ostale javne ceste v ravninskem terenu</t>
  </si>
  <si>
    <t>1.2. ČIŠČENJE TERENA</t>
  </si>
  <si>
    <t>1.2.2 Odstranitev prometne signalizacije in opreme</t>
  </si>
  <si>
    <t xml:space="preserve">Demontaža prometnega znaka na enem podstavku
</t>
  </si>
  <si>
    <t xml:space="preserve">1.2.3 Porušitev in odstranitev voziščnih konstrukcij </t>
  </si>
  <si>
    <t>5.</t>
  </si>
  <si>
    <t>6.</t>
  </si>
  <si>
    <t>Porušitev in odstranitev asfaltne plasti v debelini 6 do 10 cm - ASF.MULDA</t>
  </si>
  <si>
    <t>7.</t>
  </si>
  <si>
    <t>Rezanje asfaltne plasti s talno diamantno žago, deb. 6 do 10cm</t>
  </si>
  <si>
    <r>
      <t>m</t>
    </r>
    <r>
      <rPr>
        <vertAlign val="superscript"/>
        <sz val="11"/>
        <rFont val="Arial"/>
        <family val="2"/>
        <charset val="238"/>
      </rPr>
      <t>1</t>
    </r>
  </si>
  <si>
    <t>2.1. IZKOPI</t>
  </si>
  <si>
    <t>Površinski izkop plodne zemljine v debelini 15cm - strojno z nakladanjem - CESTA</t>
  </si>
  <si>
    <t>Površinski izkop plodne zemljine v debelini 15cm - strojno z nakladanjem - KOLESARSKA</t>
  </si>
  <si>
    <t>Široki izkop vezljive zemljine - 3 kategorije - strojno z nakladanjem - CESTA</t>
  </si>
  <si>
    <t>Široki izkop vezljive zemljine - 3 kategorije - strojno z nakladanjem - KOLESARSKA</t>
  </si>
  <si>
    <t>Široki izkop zrnate kamnine - 3 kategorije - strojno z nakladanjem - CESTA</t>
  </si>
  <si>
    <t>2.2.  PLANUM TEMELJNIH TAL</t>
  </si>
  <si>
    <t>Ureditev planuma temeljnih tal zrnate kamnine - 3.kategorije - CESTA</t>
  </si>
  <si>
    <t>Ureditev planuma temeljnih tal zrnate kamnine - 3.kategorije - KOLESARSKA</t>
  </si>
  <si>
    <t>2.4. NASIPI, ZASIPI, KLINI, POSTELJICA IN GLINASTI NABOJ</t>
  </si>
  <si>
    <t>8.</t>
  </si>
  <si>
    <t>Vgraditev nasipa iz  predhodno izkopane zrnate kamnine – 3.kategorija - CESTA</t>
  </si>
  <si>
    <t>9.</t>
  </si>
  <si>
    <t>Vgraditev nasipa iz  predhodno izkopane zrnate kamnine – 3.kategorija - KOLESARSKA</t>
  </si>
  <si>
    <t>10.</t>
  </si>
  <si>
    <t>Izdelava posteljice iz drobljenih kamnitih zrn v debelini 35 - 60 cm - dobava materiala iz kamnoloma - CESTA</t>
  </si>
  <si>
    <t>11.</t>
  </si>
  <si>
    <t>Izdelava posteljice iz drobljenih kamnitih zrn v debelini 35 - 60 cm - dobava materiala iz kamnoloma - KOLESARSKA</t>
  </si>
  <si>
    <t>2.5. BREŽINE IN ZELENICE</t>
  </si>
  <si>
    <t>12.</t>
  </si>
  <si>
    <t>Humuziranje brežine brez valjanja, v debelini do 15cm - strojno (material iz postavke: izkop plodne zemljine) - CESTA</t>
  </si>
  <si>
    <t>13.</t>
  </si>
  <si>
    <t>Humuziranje brežine brez valjanja, v debelini do 15cm - strojno (material iz postavke: izkop plodne zemljine) - KOLESARSKA</t>
  </si>
  <si>
    <t>14.</t>
  </si>
  <si>
    <t>2.9 PREVOZI, RAZPROSTIRANJE IN UREDITEV DEPONIJ MATERIALA</t>
  </si>
  <si>
    <t>15.</t>
  </si>
  <si>
    <t>Prevoz materiala na razdaljo nad 5000 do 7000 m</t>
  </si>
  <si>
    <t>t</t>
  </si>
  <si>
    <t>16.</t>
  </si>
  <si>
    <t>Razprostiranje odvečne plodne zemljine - 1. kategorije</t>
  </si>
  <si>
    <t>17.</t>
  </si>
  <si>
    <t xml:space="preserve">Razprostiranje odvečne vezljive zemljine – 3. kategorije
</t>
  </si>
  <si>
    <t>18.</t>
  </si>
  <si>
    <t xml:space="preserve">Razprostiranje odvečne zrnate kamnine – 3. kategorije
</t>
  </si>
  <si>
    <t>3.1. NOSILNE PLASTI</t>
  </si>
  <si>
    <t>3.1.1. NEVEZANE NOSILNE PLASTI</t>
  </si>
  <si>
    <t>Izdelava nevezane nosilne plasti enakomerno zrnatega drobljenca iz kamnine v debelini  21 do 30cm - CESTA</t>
  </si>
  <si>
    <t>3.1.4-6 ASFALTNE NOSILNE PLASTI</t>
  </si>
  <si>
    <t>Izdelava nosilne plasti bituminizirane zmesi AC 16 base B 50/70 A4/Z6 v debelini 5 cm - KOLESARSKA</t>
  </si>
  <si>
    <t>Izdelava nosilne plasti bituminizirane zmesi AC 22 base B 50/70 A3/Z5 v debelini 8 cm - CESTA</t>
  </si>
  <si>
    <t>Izdelava nosilne plasti bituminizirane zmesi AC 22 base B 50/70 A3/Z5 v debelini 8 cm - PRIKLJUČKI</t>
  </si>
  <si>
    <t>3.2. OBRABNE PLASTI</t>
  </si>
  <si>
    <t>3.2.2 ASFALTNE OBRABNE IN ZAPORNE PLASTI - BITUMENSKI BETONI</t>
  </si>
  <si>
    <t>Izdelava obrabne in zaporne plasti bituminizirane zmesi AC 8 surf B 50/70 A3/Z2 v debelini 3 cm - PRIKLJUČKI</t>
  </si>
  <si>
    <t>Izdelava obrabne in zaporne plasti bituminizirane zmesi AC 8 surf B 70/100 A4/Z3 v debelini 3 cm - KOLESARSKA</t>
  </si>
  <si>
    <t>3.5. ROBNI ELEMENTI VOZIŠČ</t>
  </si>
  <si>
    <t>3.5.2 ROBNIKI</t>
  </si>
  <si>
    <t>Dobava in vgraditev predfabriciranega dvignjenega robnika iz cementnega betona s prerezom 15/25 cm (+15cm) - CESTA</t>
  </si>
  <si>
    <t>Dobava in vgraditev predfabriciranega dvignjenega robnika iz cementnega betona s prerezom 15/25 cm (+12cm) - KOLESARSKA</t>
  </si>
  <si>
    <t>3.6 BANKINE</t>
  </si>
  <si>
    <t>4.1 POVRŠINSKO ODVODNJAVANJE</t>
  </si>
  <si>
    <t>Izdelava asf. koritnice iz asf. spodnje nosilne plasti bituminizirane zmesi AC 16 base B 50/70 A4/Z6 v debelini 5 cm in zaporne plasti bituminizirane zmesi AC 8 surf B 70/100 A4/Z3 v debelini 3 cm, širine 50cm - KOLESARSKA</t>
  </si>
  <si>
    <t>Izdelava asf. koritnice iz asf. spodnje nosilne plasti bituminizirane zmesi AC 22 base B 50/70 A3/Z5 v debelini 8 cm in zaporne plasti bituminizirane zmesi AC 8 surf B 50/70 A3/Z2 v debelini 3 cm, širine 75cm - CESTA</t>
  </si>
  <si>
    <t>Izdelava asf.mulde iz asf. spodnje nosilne plasti bituminizirane zmesi AC 22 base B 50/70 A3/Z5 v debelini 8 cm in zaporne plasti bituminizirane zmesi AC 8 surf B 50/70 A3/Z2 v debelini 3 cm, širine 50cm - CESTA</t>
  </si>
  <si>
    <t>6.1. POKONČNA OPREMA CEST</t>
  </si>
  <si>
    <t>Izdelava temelja iz cementnega betonaC 12/15, globine 80 cm, premera 40 cm</t>
  </si>
  <si>
    <t>Dobava in vgraditev stebriča za prometni znak iz vroče cinkane jeklene cevi premera 64 mm, dolžina 2000 mm</t>
  </si>
  <si>
    <t>Montaža predhodno odstranjenega prometnega znaka (3218)</t>
  </si>
  <si>
    <t>6.2. OZNAČBE NA VOZIŠČU</t>
  </si>
  <si>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10 cm (5121, ločilna prekinjena črta / 1-1-1) - KOLESARSKA</t>
    </r>
  </si>
  <si>
    <r>
      <t>Izdelava tankoslojne vzdolžne označbe na vozišču z enokomponentno belo barvo, vključno 250 g/m</t>
    </r>
    <r>
      <rPr>
        <vertAlign val="superscript"/>
        <sz val="11"/>
        <rFont val="Arial"/>
        <family val="2"/>
        <charset val="238"/>
      </rPr>
      <t>2</t>
    </r>
    <r>
      <rPr>
        <sz val="11"/>
        <rFont val="Arial"/>
        <family val="2"/>
        <charset val="238"/>
      </rPr>
      <t xml:space="preserve"> posipa z drobci / kroglicami stekla, strojno, debelina plasti suhe snovi 250</t>
    </r>
    <r>
      <rPr>
        <sz val="11"/>
        <rFont val="Symbol"/>
        <family val="1"/>
        <charset val="2"/>
      </rPr>
      <t>m</t>
    </r>
    <r>
      <rPr>
        <sz val="11"/>
        <rFont val="Arial"/>
        <family val="2"/>
        <charset val="238"/>
      </rPr>
      <t>m, širina črte 10 cm (5121, ločilna prekinjena črta / 5-10-5) - CESTA</t>
    </r>
  </si>
  <si>
    <r>
      <t>Izdelava tankoslojne prečne in ostalih označb na vozišču z enokomponentno belo barvo, vključno 250 g/m</t>
    </r>
    <r>
      <rPr>
        <vertAlign val="superscript"/>
        <sz val="11"/>
        <rFont val="Arial"/>
        <family val="2"/>
        <charset val="238"/>
      </rPr>
      <t>2</t>
    </r>
    <r>
      <rPr>
        <sz val="11"/>
        <rFont val="Arial"/>
        <family val="2"/>
        <charset val="238"/>
      </rPr>
      <t xml:space="preserve"> posipa z drobci/kroglicami stekla, strojno, debelina plasti suhe snovi 250</t>
    </r>
    <r>
      <rPr>
        <sz val="11"/>
        <rFont val="Symbol"/>
        <family val="1"/>
        <charset val="2"/>
      </rPr>
      <t>m</t>
    </r>
    <r>
      <rPr>
        <sz val="11"/>
        <rFont val="Arial"/>
        <family val="2"/>
        <charset val="238"/>
      </rPr>
      <t>m, širina črte 20 do 30 cm          (5210, stop črta) - KOLESARSKA</t>
    </r>
  </si>
  <si>
    <t>Doplačilo za izdelavo prekinjenih vzdolžnih označb na vozišču, širina črte 10 cm (1-1-1) - KOLESARSKA</t>
  </si>
  <si>
    <t>Doplačilo za izdelavo prekinjenih vzdolžnih označb na vozišču, širina črte 10 cm (5-10-5) - CESTA</t>
  </si>
  <si>
    <t>6.3 OPREMA ZA VODENJE PROMETA</t>
  </si>
  <si>
    <t>Dobava in postavitev smernika iz platične zmesi, z votlim prerezom, dolžine 1200 mm, z odsevnikom iz folije</t>
  </si>
  <si>
    <t>6.6 DRUGA OPREMA CEST</t>
  </si>
  <si>
    <t>7. TUJE STORITVE:</t>
  </si>
  <si>
    <t>7.9 PREISKUSI, NADZOR IN TEHNIČNA DOKUMENTACIJA</t>
  </si>
  <si>
    <t>Projektantski nadzor</t>
  </si>
  <si>
    <t>NAČRT 3.2:  CESTA</t>
  </si>
  <si>
    <t>=======================================================================================</t>
  </si>
  <si>
    <t>N44132</t>
  </si>
  <si>
    <t xml:space="preserve">Izdelava revizijskih jaškov iz betonskih cevi DN 500 z betonskim temeljem, oblikovanjem mulde, izdelavo priključkov za cevi in AB nosilcem pokrova, globina jaška od 1,0 do 1,5 m.
</t>
  </si>
  <si>
    <t xml:space="preserve">Izdelava revizijskih jaškov iz betonskih cevi DN 500 z betonskim temeljem, oblikovanjem mulde, izdelavo priključkov za cevi in AB nosilcem pokrova, globina jaška od 1,5 do 2 m.
</t>
  </si>
  <si>
    <t xml:space="preserve">Izdelava revizijskih jaškov iz betonskih cevi DN 600 z betonskim temeljem, oblikovanjem mulde, izdelavo priključkov za cevi in AB nosilcem pokrova,  globina jaška od 1,0 do 1,5 m.
</t>
  </si>
  <si>
    <t>N44142</t>
  </si>
  <si>
    <t xml:space="preserve">Izdelava revizijskih jaškov iz betonskih cevi DN 600 z betonskim temeljem, oblikovanjem mulde, izdelavo priključkov za cevi in AB nosilcem pokrova, globina jaška od 1,5 do 2 m.
</t>
  </si>
  <si>
    <t>N44143</t>
  </si>
  <si>
    <t xml:space="preserve">Izdelava revizijskih jaškov iz betonskih cevi DN 800 z betonskim temeljem, oblikovanjem mulde, izdelavo priključkov za cevi in AB nosilcem pokrova, globina jaška od 1,0 do 1,5 m.
</t>
  </si>
  <si>
    <t>N44162</t>
  </si>
  <si>
    <t xml:space="preserve">Izdelava revizijskih jaškov iz betonskih cevi DN 800 z betonskim temeljem, oblikovanjem mulde, izdelavo priključkov za cevi in AB nosilcem pokrova, globina jaška od 1,5 do 2 m.
</t>
  </si>
  <si>
    <t>N44163</t>
  </si>
  <si>
    <t>N44165</t>
  </si>
  <si>
    <t xml:space="preserve">Izdelava revizijskih jaškov iz betonskih cevi DN 800 z betonskim temeljem, oblikovanjem mulde, izdelavo priključkov za cevi in AB nosilcem pokrova, globina jaška od nad 2,5 m.
</t>
  </si>
  <si>
    <t>N44174</t>
  </si>
  <si>
    <t>N44175</t>
  </si>
  <si>
    <t>N44 845</t>
  </si>
  <si>
    <t>N44950</t>
  </si>
  <si>
    <t>N41140</t>
  </si>
  <si>
    <t>N41141</t>
  </si>
  <si>
    <t>N41237</t>
  </si>
  <si>
    <t>N41230</t>
  </si>
  <si>
    <t>N42114</t>
  </si>
  <si>
    <t xml:space="preserve">Dobava in polaganje dvoslojnih (rebrastih) PE-HD drenažno kanalizacijskih cevi DN160 (160/138mm) SN 4kN/m2 na podložni plasti iz cementnega betona C 16/20, komplet z gramoznim filtrom 16/32 v geotkanini iz tkanega polietilena, pretržna trdnost 25kN/m, masa g=110 g/m2.
</t>
  </si>
  <si>
    <t>N42116</t>
  </si>
  <si>
    <t xml:space="preserve">Dobava in polaganje dvoslojnih (rebrastih) PE-HD drenažno kanalizacijskih cevi DN250 (250/216mm) SN 4kN/m2 na podložni plasti iz cementnega betona C 16/20, komplet z gramoznim filtrom 16/32 v geotkanini iz tkanega polietilena, pretržna trdnost 25kN/m, masa g=110 g/m2.
</t>
  </si>
  <si>
    <t>N42117</t>
  </si>
  <si>
    <t xml:space="preserve">Dobava in polaganje dvoslojnih (rebrastih) PE-HD drenažno kanalizacijskih cevi DN315 (315/271mm) SN 4kN/m2 na podložni plasti iz cementnega betona C 16/20, komplet z gramoznim filtrom 16/32 v geotkanini iz tkanega polietilena, pretržna trdnost 25kN/m, masa g=110 g/m2.
</t>
  </si>
  <si>
    <t xml:space="preserve">Dobava in polaganje dvoslojnih (rebrastih) PE-HD drenažno kanalizacijskih cevi DN400 (400/343mm) SN 4kN/m2 na podložni plasti iz cementnega betona C 16/20, komplet z gramoznim filtrom 16/32 v geotkanini iz tkanega polietilena, pretržna trdnost 25kN/m, masa g=110 g/m2.
</t>
  </si>
  <si>
    <t>N42118</t>
  </si>
  <si>
    <t xml:space="preserve">Dobava in polaganje dvoslojnih (rebrastih) PE-HD drenažno kanalizacijskih cevi DN500 (500/427mm) SN 4kN/m2 na podložni plasti iz cementnega betona C 16/20, komplet z gramoznim filtrom 16/32 v geotkanini iz tkanega polietilena, pretržna trdnost 25kN/m, masa g=110 g/m2.
</t>
  </si>
  <si>
    <t>N42119</t>
  </si>
  <si>
    <t>N42120</t>
  </si>
  <si>
    <t xml:space="preserve">Izdelava priključka drenažno kanalizacijske cevi v nov cevni prepust, komplet z štemanjem, tesnenjem in ekspandirajočo malto. Odprtina med priključno cevjo in steno jaška se  zatesni z ekspandirajočim trakom in zalije z ekspandirajočo malto.
Priključek na cevni prepust ''CP2'', cev DN315 IN DN250. Vsak priključek se šteje kot 1 kos.
</t>
  </si>
  <si>
    <t xml:space="preserve">Dobava in polaganje PVC kanalizacijskih cevi DN200, SN8kN/m2  na peščeno posteljico debeline 10+DN/10cm - priključki požiralnikov na jaške.
</t>
  </si>
  <si>
    <t>N43212</t>
  </si>
  <si>
    <t>N45118</t>
  </si>
  <si>
    <t>N45119</t>
  </si>
  <si>
    <t>N45120</t>
  </si>
  <si>
    <t>N45212</t>
  </si>
  <si>
    <t>N45214</t>
  </si>
  <si>
    <t>N45215</t>
  </si>
  <si>
    <t xml:space="preserve">Zavarovanje gradbišča v času gradnje s polovično zaporo prometa in ročnim usmerjanjem.
</t>
  </si>
  <si>
    <t>Površinski izkop plodne zemljine  – 1. kategorije – strojno z nakladanjem in odvozom na začasno deponijo razdalje do 500m.</t>
  </si>
  <si>
    <t>N24214</t>
  </si>
  <si>
    <t>N24219</t>
  </si>
  <si>
    <t xml:space="preserve">Doplačilo za zatravitev s semenom.
</t>
  </si>
  <si>
    <t>N25281</t>
  </si>
  <si>
    <t>N42433</t>
  </si>
  <si>
    <t>Izdelava izcednice (barbakane) iz gibljive plastične cevi, premera 10 cm, povprečne dolžine 1,70m. Barbakane fi 10 cm/2m v kamniti oblogi in kamniti zložbi.</t>
  </si>
  <si>
    <t xml:space="preserve">Izdelava dvostranskega vezanega opaža za krono kamnitih zložb.
</t>
  </si>
  <si>
    <t xml:space="preserve">Dobava in postavitev rebrastih palic iz visokovrednega naravno trdega jekla B St 420 S s premerom 14 mm in večjim, za srednje zahtevno ojačitev.
Lahko se uporabi jeklo višje kvalitete, kot npr. St 500.
</t>
  </si>
  <si>
    <t>N58711</t>
  </si>
  <si>
    <t xml:space="preserve">Izdelava projektne dokumentacije za projekt izvedenih del za celoten projekt.
</t>
  </si>
  <si>
    <t xml:space="preserve">Izdelava projektne dokumentacije za vzdrževanje in obratovanje za celoten projekt.
</t>
  </si>
  <si>
    <t xml:space="preserve">Površinski izkop plodne zemljine – 1. kategorije – strojno z nakladanjem in odvozom na začasno deponijo razdalje do 500m.
</t>
  </si>
  <si>
    <t>N22112</t>
  </si>
  <si>
    <t>N21.324</t>
  </si>
  <si>
    <t xml:space="preserve">Zasip ob ločnih in trapeznih koritnicah ter reprofilacijah s tamponskim drobljencem 0/32mm v slojih po 20cm s sprotnim komprimiranjem.
</t>
  </si>
  <si>
    <t xml:space="preserve">Zasip kanalizacije z materialom od izkopa v slojih po 20cm s sprotnim komprimiranjem.
</t>
  </si>
  <si>
    <t>N24217</t>
  </si>
  <si>
    <t>N24210</t>
  </si>
  <si>
    <t xml:space="preserve">Zasip kanalizacije s tamponskim drobljencem 0/32mm v slojih po 20cm s sprotnim komprimiranjem.
</t>
  </si>
  <si>
    <t xml:space="preserve">Humuziranje zelenice z valjanjem v debelini do 15 cm – strojno. Dno trapeznega jarka, brez kamnite obloge.
</t>
  </si>
  <si>
    <t xml:space="preserve">Razprostiranje odvečne zrnate zemljine – 3. kategorije.
</t>
  </si>
  <si>
    <t xml:space="preserve">Utrditev jarka s betonskimi ločnimi koritnicami na stik iz cementnega betona, dolžine 100 cm z zaokrožitvijo v radiju 25 cm, notranja višina 10cm, na podložni plasti iz betona C12/15, debeli 10 cm.
BETONSKA LOČNA KORITNICA, B=50cm.
</t>
  </si>
  <si>
    <t>N44133</t>
  </si>
  <si>
    <t>N79510</t>
  </si>
  <si>
    <t>N41464</t>
  </si>
  <si>
    <t xml:space="preserve">Dobava in izvedba zavarovanja dna jaška s tlakovanim dnom z granitnimi kockami, dim. 5cm x 5cm x 5cm, v betonu C20/25, deb. od 10 do 45cm (zaokroženo), komplet z vsemi potrebnimi deli in materiali. Revizijski jašek ob CP4.
</t>
  </si>
  <si>
    <t xml:space="preserve">Dobava in izvedba zavarovanja dna jaška s tlakovanim dnom z granitnimi kockami, dim. 10cm x 10cm x 10cm, v betonu C12/15, deb. od 10 do 45cm (zaokroženo), komplet z vsemi potrebnimi deli in materiali. Revizijski jašek DRJ-P-4.1 in DRJ-P-4.1.1.
</t>
  </si>
  <si>
    <t>N44172</t>
  </si>
  <si>
    <t xml:space="preserve">Izdelava revizijskih jaškov iz betonskih cevi DN 1000 z betonskim temeljem, oblikovanjem mulde, izdelavo priključkov za cevi in AB nosilcem pokrova, globina jaška od 1,0 do 1,5 m.
</t>
  </si>
  <si>
    <t xml:space="preserve">Izdelava revizijskih jaškov iz betonskih cevi DN 1000 z betonskim temeljem, oblikovanjem mulde, izdelavo priključkov za cevi in AB nosilcem pokrova, globina jaška od 2,5 do 3,0 m.
</t>
  </si>
  <si>
    <t xml:space="preserve">Izdelava revizijskih jaškov iz betonskih cevi DN 1000 z betonskim temeljem, izdelavo priključkov za cevi in AB nosilcem pokrova, globina jaška nad 2,5 m. V betonsko cev na dnu jaška se vrtajo luknje DN16 mm na medsebojni razdalji 10 cm, v višini 100 cm od dna jaška.
Višina jaškov: 3.67m, 3.74m, 3.94m, 4.54m  in 5.14m.
Glej detajl jaškov v drenažnih rebrih!
</t>
  </si>
  <si>
    <t>N42115</t>
  </si>
  <si>
    <t xml:space="preserve">Dobava in polaganje dvoslojnih (rebrastih) PE-HD drenažno kanalizacijskih cevi DN250 (250/216mm) SN 4kN/m2 v drenažnem rebru, na podložni plasti iz cementnega betona C 16/20 -0.48m3/m1, komplet z gramoznim filtrom 16/32 nad cevjo - 0.29m3/m1. Glej karakteristični prerez drenažnega rebra!
</t>
  </si>
  <si>
    <t xml:space="preserve">zkop vezljive zemljine/zrnate kamnine – 3. kategorije za gradbene jame za objekte, globine 2,1 do 4,0 m – strojno, planiranje dna ročno, z nakladanjem in odvozom na začasno deponijo.
</t>
  </si>
  <si>
    <t>2.8 Zagatne stene</t>
  </si>
  <si>
    <t>N28117</t>
  </si>
  <si>
    <t xml:space="preserve">Izdelava nasipa iz gline - glineni naboj, z dobavo in vgradnjo. Glineni naboj v debelini 20 cm nad drenažnimi rebri.
</t>
  </si>
  <si>
    <t xml:space="preserve">Dobava, postavitev in vzdrževanje jeklenega varovalnega opaža, višine do 3.0m za izvedbo drenažne cevi in peščenega zasipa v drenažnem rebru.
Obračun po tekočem metru izkopa drenažnega rebra! V ceni upoštevati tudi čiščenje in odstranitev stene po izvedbi.
</t>
  </si>
  <si>
    <t xml:space="preserve">Dobava in vgraditev poroznega (drenažnega) cementnega betona v drenažnem rebru, mešanega s kamnitim materialom, frakcije 100mm do 400 mm. Razmerje beton: kamen je ocenjeno na 40:60.
</t>
  </si>
  <si>
    <t xml:space="preserve">Porušitev in odstranitev prepusta iz cevi s premerom 61 do 100 cm, nakladanje in odvoz na trajno deponijo.
</t>
  </si>
  <si>
    <t xml:space="preserve">Porušitev in odstranitev prepusta iz cevi s premerom do 60 cm, nakladanje in odvoz na trajno deponijo.
</t>
  </si>
  <si>
    <t xml:space="preserve">Dobava in vgraditev pokrova iz duktilne litine z nosilnostjo 125 kN, krožnega prereza s premerom 500 mm, v skladu s standardom SIST EN124, zaščiten z bitumenskim premazom. Pokrov je opremljen s ključavnico, protismradnim labirintnim tesnilom in možnostjo simbolnega označevanja namena jaška (elektrika, voda, meteorna kanalizacija, fekalna kanalizacija). 
</t>
  </si>
  <si>
    <t xml:space="preserve">Dobava in vgraditev pokrova iz duktilne litine z nosilnostjo 125 kN, krožnega prereza s premerom 600 mm,  v skladu s standardom SIST EN124, zaščiten z bitumenskim premazom. Pokrov je opremljen s ključavnico, protismradnim labirintnim tesnilom in možnostjo simbolnega označevanja namena jaška (elektrika, voda, meteorna kanalizacija, fekalna kanalizacija).
</t>
  </si>
  <si>
    <t xml:space="preserve">Dobava in vgraditev pokrova z okvirjem iz duktilne litine z nosilnostjo 400 kN, krožnega prereza s premerom 500 mm,  v skladu s standardom SIST EN124, zaščiten z bitumenskim premazom. Pokrov je opremljen z obročem iz elastomera in ima možnost naknadne vgradnje ključavnice. Pokrovi so z odprtinami za prezračevanje in možnostjo simbolnega označevanja namena jaška (elektrika, voda, meteorna kanalizacija, fekalna kanalizacija). Pokrovi revizijskih jaškov morajo biti vgrajeni tako, da se odpirajo v smeri vožnje.
</t>
  </si>
  <si>
    <t xml:space="preserve">Dobava in vgraditev pokrova z okvirjem iz duktilne litine z nosilnostjo 400 kN, krožnega prereza s premerom 600 mm, v skladu s standardom SIST EN124, zaščiten z bitumenskim premazom. Pokrov je opremljen z obročem iz elastomera in ima možnost naknadne vgradnje ključavnice. Pokrovi so z odprtinami za prezračevanje in možnostjo simbolnega označevanja namena jaška (elektrika, voda, meteorna kanalizacija, fekalna kanalizacija). Pokrovi revizijskih jaškov morajo biti vgrajeni tako, da se odpirajo v smeri vožnje.
</t>
  </si>
  <si>
    <r>
      <t>Dobava in vgraditev ojačenega cementnega betona C30/37 v prerez nad 0,50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-m</t>
    </r>
    <r>
      <rPr>
        <vertAlign val="superscript"/>
        <sz val="10"/>
        <rFont val="Arial"/>
        <family val="2"/>
        <charset val="238"/>
      </rPr>
      <t xml:space="preserve">1.
</t>
    </r>
    <r>
      <rPr>
        <sz val="11"/>
        <rFont val="Arial"/>
        <family val="2"/>
        <charset val="238"/>
      </rPr>
      <t xml:space="preserve">Greda nad piloti, beton C30/37,  XD2, XF2, PV-II, Dmax 32 mm.
</t>
    </r>
  </si>
  <si>
    <t xml:space="preserve">Dobava in vgraditev cevi iz jeklene pločevine, deb. 1mm za naknadno vgradno rezervnih sider s protikorozijsko zaščito s primerjem.
Cev je premera 25 cm v dolžini 40 cm. Cev se nato zoži na premer 18 cm, dolžine ca 86 cm. Nad odprtino se pritrdi zaščitna maska iz pločevine, vroče cinkana. Cev se postavi v opaž grede pred betoniranjem. Upoštevati vsa potrebna dela in materiale. Material je kvalitete S235, antikorozijsko zaščiteno z vročim cinkanjem.
</t>
  </si>
  <si>
    <t xml:space="preserve">Zaščita brežine s kamnito zložbo, izvedeno s cementnim betonom C 16/20 in kamni premera 20-60cm.
Razmerje kamnov in betona je 60:40.
</t>
  </si>
  <si>
    <t xml:space="preserve">Izdelava dvostranskega vezanega opaža za obbetoniranje cevnih prepustov.
</t>
  </si>
  <si>
    <t xml:space="preserve">Dobava in vgraditev ojačenega cementnega betona C25/30 v prerez 0,16 do 0,30 m3/m2-m1.
Obbetoniranje cevnih prepustov, beton C25/30.
</t>
  </si>
  <si>
    <t xml:space="preserve">Dobava in postavitev rebrastih žic iz visokovrednega naravno trdega jekla B St 500 S s premerom do 12 mm, za srednje zahtevno ojačitev - obbetoniranje cevnih prepustov.
</t>
  </si>
  <si>
    <t xml:space="preserve">Dobava in vgraditev podložnega cementnega betona C12/15 v prerez do 0,15 m3/m2.
Beton C12/15, Dmax 32 mm, pri cevnih prepustih.
</t>
  </si>
  <si>
    <t xml:space="preserve">Dobava in polaganje predfabriciranih armirano betonskih cevi DN 500 mm z mufo in tesnilom, dolžine 2,50m, polno obbetonirane (beton, armatura in opaž zajet v ločenih postavkah).
</t>
  </si>
  <si>
    <t xml:space="preserve">Dobava in polaganje predfabriciranih armirano betonskih cevi DN 800 mm z mufo in tesnilom, dolžine 2,50m, polno obbetonirane (beton, armatura in opaž zajet v ločenih postavkah).
</t>
  </si>
  <si>
    <t xml:space="preserve">Dobava in polaganje predfabriciranih armirano betonskih cevi DN 1000 mm z mufo in tesnilom, dolžine 2,5m, polno obbetonirane (beton, armatura in opaž zajet v ločenih postavkah).
</t>
  </si>
  <si>
    <t xml:space="preserve">Izdelava uvrtanih kolov iz ojačenega cementnega betona, sistema Benotto, premera 100 cm, izkop v vezljivi zemljini/zrnati kamnini, dolžine do 10 m.
Število pilotov: 79 kos, fi 100cm
Armatura B500(B): 92.850,00 kg
Beton C25/30,  XC2, PV-I, Dmax 32 mm: 610,6 m3
</t>
  </si>
  <si>
    <t xml:space="preserve">Dobava in vgraditev traku FeZn 25x4 mm za ozemljitev.
Ozemljitev kovinskih elementov se naveže na ozemljitev trase ali postavitev kovinske sonde za ozemljitev ob objektu.
</t>
  </si>
  <si>
    <t xml:space="preserve">Zatesnitev dilatacijske rege s trajno elastičnim zapolnitvenim materialom med dilatacijskimi enotami pilotne grede.
V dilatacijo se vstavi stiropor (zajeto v ločeni postavki). Po betonaži se stiropor izdolbe do globine 3 cm ter se na vrhu in po celotni višini lica dilatacija zatesni s trajno elastičnim kitom.
Glej detajl dilatacije.
</t>
  </si>
  <si>
    <t xml:space="preserve">Odstranitev grmovja in dreves z debli premera do 10 cm ter vej na redko porasli površini - ročno.
</t>
  </si>
  <si>
    <t xml:space="preserve">Vgraditev nasipa iz zrnate kamnine – 3. kategorije, uporaba izkopanega materiala pri izvedbi grede nad piloti.
Zasip za in pred pilotno gredo po izvedbi pilotne grede, do nivoja vrha delovnega platoja oziroma končnega terena.
</t>
  </si>
  <si>
    <r>
      <t xml:space="preserve">OPOMBA: Trikotna </t>
    </r>
    <r>
      <rPr>
        <b/>
        <sz val="11"/>
        <rFont val="Arial"/>
        <family val="2"/>
        <charset val="238"/>
      </rPr>
      <t>asfaltna</t>
    </r>
    <r>
      <rPr>
        <sz val="11"/>
        <rFont val="Arial"/>
        <family val="2"/>
        <charset val="238"/>
      </rPr>
      <t xml:space="preserve"> koritnica je zajeta v popisu del za cesto! Odstranitev grmovja, dreves, vej in panjev vobmočju ceste je zajeto v popisu za cesto!!</t>
    </r>
  </si>
  <si>
    <t xml:space="preserve">Posek in odstranitev drevesa z deblom premera 11 do 30 cm ter odstranitev vej, komplet z nakladanjem odpada na kamione, odvoz na trajno deponijo - ocena količine.
</t>
  </si>
  <si>
    <t xml:space="preserve">Posek in odstranitev drevesa z deblom premera 31 do 50 cm ter odstranitev vej, komplet z nakladanjem odpada na kamione, odvoz na trajno deponijo - ocena količine.
</t>
  </si>
  <si>
    <t xml:space="preserve">Odstranitev panja s premerom 11 do 30 cm z odvozom na deponijo na razdaljo nad 1000 m  - ocena količine.
</t>
  </si>
  <si>
    <t xml:space="preserve">Odstranitev panja s premerom 31 do 50 cm z odvozom na deponijo na razdaljo nad 1000 m  - ocena količine.
</t>
  </si>
  <si>
    <t xml:space="preserve">Odstranitev grmovja in dreves z debli premera do 10 cm ter vej na gosto porasli površini - ročno; na lokaciji reprofilacije potoka 2.
</t>
  </si>
  <si>
    <t xml:space="preserve">Odstranitev grmovja in dreves z debli premera do 10 cm ter vej na redko porasli površini - ročno, na lokaciji reprofilacije potoka 1.
</t>
  </si>
  <si>
    <t xml:space="preserve">Odstranitev grmovja in dreves z debli premera do 10 cm ter vej na redko porasli površini - ročno
</t>
  </si>
  <si>
    <t>Porušitev in odstranitev asfaltne plasti v debelini 6 do 10 cm - CESTA (rezkanje vozišča, ter vgradnja v bankine, d=11cm)</t>
  </si>
  <si>
    <t xml:space="preserve">Rezkanje asfaltne krovne plasti v debelini do 3 cm </t>
  </si>
  <si>
    <t>2.3.  LOČILNE, DRENAŽNE IN FILTRSKE PLASTI TER DELAVNI PLATO</t>
  </si>
  <si>
    <r>
      <t>Dobava in vgraditev geotekstilije za ločilno plast (po načrtu), natezna trdnost nad 14 do 16kN/m</t>
    </r>
    <r>
      <rPr>
        <vertAlign val="superscript"/>
        <sz val="11"/>
        <rFont val="Arial"/>
        <family val="2"/>
        <charset val="238"/>
      </rPr>
      <t xml:space="preserve">2 </t>
    </r>
    <r>
      <rPr>
        <sz val="11"/>
        <rFont val="Arial"/>
        <family val="2"/>
        <charset val="238"/>
      </rPr>
      <t>(min 15kN/m</t>
    </r>
    <r>
      <rPr>
        <vertAlign val="superscript"/>
        <sz val="11"/>
        <rFont val="Arial"/>
        <family val="2"/>
        <charset val="238"/>
      </rPr>
      <t>2</t>
    </r>
    <r>
      <rPr>
        <sz val="11"/>
        <rFont val="Arial"/>
        <family val="2"/>
        <charset val="238"/>
      </rPr>
      <t>) - CESTA</t>
    </r>
  </si>
  <si>
    <r>
      <t>Dobava in vgraditev geotekstilije za ločilno plast (po načrtu), natezna trdnost nad 14 do 16kN/m</t>
    </r>
    <r>
      <rPr>
        <vertAlign val="superscript"/>
        <sz val="11"/>
        <rFont val="Arial"/>
        <family val="2"/>
        <charset val="238"/>
      </rPr>
      <t xml:space="preserve">2 </t>
    </r>
    <r>
      <rPr>
        <sz val="11"/>
        <rFont val="Arial"/>
        <family val="2"/>
        <charset val="238"/>
      </rPr>
      <t>(min 15kN/m</t>
    </r>
    <r>
      <rPr>
        <vertAlign val="superscript"/>
        <sz val="11"/>
        <rFont val="Arial"/>
        <family val="2"/>
        <charset val="238"/>
      </rPr>
      <t>2</t>
    </r>
    <r>
      <rPr>
        <sz val="11"/>
        <rFont val="Arial"/>
        <family val="2"/>
        <charset val="238"/>
      </rPr>
      <t>) - KOLESARSKA</t>
    </r>
  </si>
  <si>
    <t>Izdelava nevezane nosilne plasti enakomerno zrnatega drobljenca iz kamnine v debelini do 20cm - KOLESARSKA</t>
  </si>
  <si>
    <t>Izdelava obrabne in zaporne plasti bituminizirane zmesi AC 8 surf B 50/70 A3/Z2 v debelini 3 cm - CESTA in preplastitev rezkanja</t>
  </si>
  <si>
    <t>Izdelava bankine iz drobljenca (rezkanje obst.asfalta) širine do 0,50m - KOLESARSKA</t>
  </si>
  <si>
    <t>Izdelava bankine iz drobljenca (rezkanje obst.asfalta)širine 0,51 do 0,75m - CESTA</t>
  </si>
  <si>
    <t>Izdelava bankine iz drobljenca (rezkanje obst.asfalta) širine nad 1,0m - CESTA</t>
  </si>
  <si>
    <t>Dobava in postavitev jeklene varnostne ograje brez distančnika, nivo zadrževanja N2/W4,  komplet s stebriči in odbojniki</t>
  </si>
  <si>
    <t>Dobava in postavitev jeklene varnostne ograje brez distančnika, nivo zadrževanja N2/W4 - zaključni element</t>
  </si>
  <si>
    <t xml:space="preserve">Organizacija gradbišča – postavitev začasnih objektov, komplet s stroški za komunalne odpadke, osebna varovalna oprema za obiskovalce, stroški vode, elektrike,…
</t>
  </si>
  <si>
    <t>SKUPAJ (brez DDV):</t>
  </si>
  <si>
    <t>SKUPAJ (z DDV):</t>
  </si>
  <si>
    <t>1.3 Ostala preddela</t>
  </si>
  <si>
    <t>N13131</t>
  </si>
  <si>
    <t>NAČRT 9/6: VARNOSTNI NAČRT</t>
  </si>
  <si>
    <t>Stroški za komunalne odpadke, stroški vode, elektrike,…so vključeni v postavko 'Stroški organizacije gradbišča', splošnega popisa.</t>
  </si>
  <si>
    <t>VARNOSTNI UKREPI</t>
  </si>
  <si>
    <t>N</t>
  </si>
  <si>
    <t>osebna varovalna oprema za obiskovalce</t>
  </si>
  <si>
    <t>N 13 226</t>
  </si>
  <si>
    <t>Ureditev signalno opozorilne vrvice in podobna sredstva</t>
  </si>
  <si>
    <t>Ureditev začasne zaščitne ograje višine 1,5 m za varovanje prometa vzporednega voznega pasu pri odstranjevanju cementnega betona voziščne plošče</t>
  </si>
  <si>
    <t>9.6</t>
  </si>
  <si>
    <t>VARNOSTNI NAČRT</t>
  </si>
  <si>
    <t>Nepredvidena dela 10%</t>
  </si>
  <si>
    <t>SPLOŠNO:</t>
  </si>
  <si>
    <t>Cene se vpiše na označena mesta</t>
  </si>
  <si>
    <t>Dela je izvajati po projektni dokumentaciji, v skladu z veljavnimi tehničnimi predpisi ,</t>
  </si>
  <si>
    <t>normativi in standardi ob upoštevanju zahtev iz varstva pri delu.</t>
  </si>
  <si>
    <t>V enotnih cenah morajo biti zajeti vsi stroški po Splošnih tehničnih pogojih.</t>
  </si>
  <si>
    <t>Opomba:  Vsa rušenja vključujejo odvoz na ustrezno deponijo s plačilom takse</t>
  </si>
  <si>
    <t xml:space="preserve">Vsi odstranjeni materiali vključujejo odvoz na ustrezno deponijo s plačilom prispevka. </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</si>
  <si>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</si>
  <si>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</si>
  <si>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</si>
  <si>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 xml:space="preserve">Vsi pokrovi jaškov v vozišču vključujejo dobavo z AB obročem. </t>
  </si>
  <si>
    <t>Vsi hladni stiki na obrabni plasti morajo biti obdelani z bitumensko lepilno zmesjo</t>
  </si>
  <si>
    <t>V ceni je potrebno upoštevati notranjo kontrolo (tekoče preiskave)</t>
  </si>
  <si>
    <t>Varovanje in zaščita okolja pri gradnji</t>
  </si>
  <si>
    <r>
      <t>-</t>
    </r>
    <r>
      <rPr>
        <sz val="7"/>
        <color indexed="8"/>
        <rFont val="Arial"/>
        <family val="2"/>
        <charset val="238"/>
      </rPr>
      <t xml:space="preserve">         </t>
    </r>
    <r>
      <rPr>
        <sz val="10"/>
        <color indexed="8"/>
        <rFont val="Arial"/>
        <family val="2"/>
        <charset val="238"/>
      </rPr>
      <t xml:space="preserve">Za začasne prometne in gradbene površine ter začasne deponije gradbenega materiala. </t>
    </r>
  </si>
  <si>
    <t>naj se prednostno uporabijo obstoječe infrastrukturne in druge manipulativne površine</t>
  </si>
  <si>
    <t>Te površine morajo biti določene pred začetkom izvedbe.</t>
  </si>
  <si>
    <r>
      <t>-</t>
    </r>
    <r>
      <rPr>
        <sz val="7"/>
        <color indexed="8"/>
        <rFont val="Arial"/>
        <family val="2"/>
        <charset val="238"/>
      </rPr>
      <t xml:space="preserve">         </t>
    </r>
    <r>
      <rPr>
        <sz val="10"/>
        <color indexed="8"/>
        <rFont val="Arial"/>
        <family val="2"/>
        <charset val="238"/>
      </rPr>
      <t>Na gradbišču se sme uporabljati le tehnično brezhibna vozila in gradbeno mehanizacijo.</t>
    </r>
  </si>
  <si>
    <r>
      <t>-</t>
    </r>
    <r>
      <rPr>
        <sz val="7"/>
        <color indexed="8"/>
        <rFont val="Arial"/>
        <family val="2"/>
        <charset val="238"/>
      </rPr>
      <t xml:space="preserve">         </t>
    </r>
    <r>
      <rPr>
        <sz val="10"/>
        <color indexed="8"/>
        <rFont val="Arial"/>
        <family val="2"/>
        <charset val="238"/>
      </rPr>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r>
  </si>
  <si>
    <t>Ravnanje z odpadki</t>
  </si>
  <si>
    <r>
      <t>-</t>
    </r>
    <r>
      <rPr>
        <sz val="7"/>
        <color indexed="8"/>
        <rFont val="Arial"/>
        <family val="2"/>
        <charset val="238"/>
      </rPr>
      <t xml:space="preserve">         </t>
    </r>
    <r>
      <rPr>
        <sz val="10"/>
        <color indexed="8"/>
        <rFont val="Arial"/>
        <family val="2"/>
        <charset val="238"/>
      </rPr>
      <t>Na gradbišču je potrebno zagotoviti ustrezno ravnanje z odpadki skladno z Uredbo o ravnanju z odpadki, ki nastanejo pri gradbenih delih.</t>
    </r>
  </si>
  <si>
    <r>
      <t>-</t>
    </r>
    <r>
      <rPr>
        <sz val="7"/>
        <color indexed="8"/>
        <rFont val="Arial"/>
        <family val="2"/>
        <charset val="238"/>
      </rPr>
      <t xml:space="preserve">         </t>
    </r>
    <r>
      <rPr>
        <sz val="10"/>
        <color indexed="8"/>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</si>
  <si>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r>
      <t>-</t>
    </r>
    <r>
      <rPr>
        <sz val="7"/>
        <color indexed="8"/>
        <rFont val="Arial"/>
        <family val="2"/>
        <charset val="238"/>
      </rPr>
      <t xml:space="preserve">         </t>
    </r>
    <r>
      <rPr>
        <sz val="10"/>
        <color indexed="8"/>
        <rFont val="Arial"/>
        <family val="2"/>
        <charset val="238"/>
      </rPr>
      <t>Z odpadki, ki vsebujejo azbest, je potrebno ustrezno ravnati, skladno z Uredbo o ravnanju z odpadki, ki vsebujejo azbest.</t>
    </r>
  </si>
  <si>
    <t>Narava</t>
  </si>
  <si>
    <r>
      <t>-</t>
    </r>
    <r>
      <rPr>
        <sz val="7"/>
        <color indexed="8"/>
        <rFont val="Times New Roman"/>
        <family val="1"/>
        <charset val="238"/>
      </rPr>
      <t xml:space="preserve">         </t>
    </r>
    <r>
      <rPr>
        <sz val="10"/>
        <color indexed="8"/>
        <rFont val="Arial"/>
        <family val="2"/>
        <charset val="238"/>
      </rPr>
      <t>Pri pripravi osnovnega terminskega plana je potrebno upoštevati časovne omejitve z vidika varstva prostoživečih živali:</t>
    </r>
  </si>
  <si>
    <t xml:space="preserve">- Ni dovoljeno izvajati del, ki lahko povzročijo kalnost vodotoka. </t>
  </si>
  <si>
    <t>Kakovost zraka</t>
  </si>
  <si>
    <r>
      <t>-</t>
    </r>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</si>
  <si>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t>-</t>
    </r>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</si>
  <si>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</si>
  <si>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</si>
  <si>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</si>
  <si>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t>Postavitev zapore cestišča s pripadajočo prometno signalizacijo za vse faze del, ki se po končanih delih odstrani. Upoštevati vsa dela potrebna za izvedbo zapore, za vse faze del za ves čas trajanja. Dopolnitev elaborata začasne prometne ureditve oziroma izvršilne projektne dokumentacije za projekt za izvedbo v času izvedbe del zapore prometa, vključno z izdelavo delavniških načrtov in pridobitvijo potrebnih dovoljenj.  Zapora velja za celoten čas gradnje.</t>
  </si>
  <si>
    <r>
      <t xml:space="preserve">Zasip z zrnato kamnino – 3. kategorije z dobavo iz gramoznice </t>
    </r>
    <r>
      <rPr>
        <sz val="11"/>
        <color rgb="FFFF0000"/>
        <rFont val="Arial"/>
        <family val="2"/>
        <charset val="238"/>
      </rPr>
      <t>ali kamnoloma.</t>
    </r>
    <r>
      <rPr>
        <sz val="11"/>
        <rFont val="Arial"/>
        <family val="2"/>
        <charset val="238"/>
      </rPr>
      <t xml:space="preserve">
Dobava in zasip drenaže za kamnito oblogo in kamnito zložbo.</t>
    </r>
  </si>
  <si>
    <r>
      <t xml:space="preserve">Zasip z zrnato kamnino – 3. kategorije z dobavo iz gramoznice </t>
    </r>
    <r>
      <rPr>
        <sz val="11"/>
        <color rgb="FFFF0000"/>
        <rFont val="Arial"/>
        <family val="2"/>
        <charset val="238"/>
      </rPr>
      <t>ali kamnoloma.</t>
    </r>
    <r>
      <rPr>
        <sz val="11"/>
        <rFont val="Arial"/>
        <family val="2"/>
        <charset val="238"/>
      </rPr>
      <t xml:space="preserve">
Dobava in zasip drenažnega rebra s kamnitim materialom, frakcije 100mm do 400 mm.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</si>
</sst>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0\ [$SIT-424];[Red]\-#,##0.00\ [$SIT-424]"/>
  </numFmts>
  <fonts count="30" x14ac:knownFonts="1">
    <font>
      <sz val="10"/>
      <name val="Arial"/>
      <charset val="238"/>
    </font>
    <font>
      <sz val="11"/>
      <color indexed="17"/>
      <name val="Arial"/>
      <family val="2"/>
      <charset val="238"/>
    </font>
    <font>
      <sz val="11"/>
      <color indexed="8"/>
      <name val="Arial"/>
      <family val="2"/>
      <charset val="238"/>
    </font>
    <font>
      <b/>
      <sz val="12"/>
      <name val="Arial"/>
      <family val="2"/>
      <charset val="238"/>
    </font>
    <font>
      <b/>
      <sz val="11"/>
      <color indexed="8"/>
      <name val="Arial"/>
      <family val="2"/>
      <charset val="238"/>
    </font>
    <font>
      <sz val="10"/>
      <name val="Arial"/>
      <family val="2"/>
      <charset val="238"/>
    </font>
    <font>
      <sz val="11"/>
      <name val="Arial"/>
      <family val="2"/>
      <charset val="238"/>
    </font>
    <font>
      <b/>
      <sz val="11"/>
      <name val="Arial"/>
      <family val="2"/>
      <charset val="238"/>
    </font>
    <font>
      <sz val="11"/>
      <name val="Arial"/>
      <family val="2"/>
    </font>
    <font>
      <i/>
      <sz val="10"/>
      <name val="Times New Roman CE"/>
      <family val="1"/>
      <charset val="238"/>
    </font>
    <font>
      <sz val="10"/>
      <name val="Arial CE"/>
      <charset val="238"/>
    </font>
    <font>
      <sz val="11"/>
      <name val="Arial CE"/>
      <family val="2"/>
      <charset val="238"/>
    </font>
    <font>
      <vertAlign val="superscript"/>
      <sz val="11"/>
      <name val="Arial"/>
      <family val="2"/>
      <charset val="238"/>
    </font>
    <font>
      <vertAlign val="superscript"/>
      <sz val="10"/>
      <name val="Arial"/>
      <family val="2"/>
      <charset val="238"/>
    </font>
    <font>
      <sz val="12"/>
      <name val="Arial"/>
      <family val="2"/>
      <charset val="238"/>
    </font>
    <font>
      <b/>
      <sz val="10"/>
      <name val="Arial"/>
      <family val="2"/>
      <charset val="238"/>
    </font>
    <font>
      <sz val="11"/>
      <name val="Arial"/>
      <family val="2"/>
      <charset val="1"/>
    </font>
    <font>
      <b/>
      <sz val="11"/>
      <name val="Arial CE"/>
      <family val="2"/>
      <charset val="238"/>
    </font>
    <font>
      <sz val="11"/>
      <name val="Symbol"/>
      <family val="1"/>
      <charset val="2"/>
    </font>
    <font>
      <sz val="10"/>
      <color theme="1"/>
      <name val="Arial"/>
      <family val="2"/>
      <charset val="238"/>
    </font>
    <font>
      <b/>
      <sz val="10"/>
      <color theme="1"/>
      <name val="Arial"/>
      <family val="2"/>
      <charset val="238"/>
    </font>
    <font>
      <b/>
      <u/>
      <sz val="10"/>
      <color theme="1"/>
      <name val="Arial"/>
      <family val="2"/>
      <charset val="238"/>
    </font>
    <font>
      <sz val="10"/>
      <color rgb="FF000000"/>
      <name val="Arial"/>
      <family val="2"/>
      <charset val="238"/>
    </font>
    <font>
      <b/>
      <sz val="10"/>
      <color rgb="FF000000"/>
      <name val="Arial"/>
      <family val="2"/>
      <charset val="238"/>
    </font>
    <font>
      <sz val="7"/>
      <color indexed="8"/>
      <name val="Arial"/>
      <family val="2"/>
      <charset val="238"/>
    </font>
    <font>
      <sz val="10"/>
      <color indexed="8"/>
      <name val="Arial"/>
      <family val="2"/>
      <charset val="238"/>
    </font>
    <font>
      <sz val="11"/>
      <color theme="1"/>
      <name val="Arial"/>
      <family val="2"/>
      <charset val="238"/>
    </font>
    <font>
      <sz val="10"/>
      <color theme="1"/>
      <name val="GreekC"/>
      <charset val="238"/>
    </font>
    <font>
      <sz val="7"/>
      <color indexed="8"/>
      <name val="Times New Roman"/>
      <family val="1"/>
      <charset val="238"/>
    </font>
    <font>
      <sz val="11"/>
      <color rgb="FFFF0000"/>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26"/>
      </patternFill>
    </fill>
    <fill>
      <patternFill patternType="solid">
        <fgColor theme="0"/>
        <bgColor indexed="13"/>
      </patternFill>
    </fill>
  </fills>
  <borders count="34">
    <border>
      <left/>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64"/>
      </left>
      <right/>
      <top/>
      <bottom/>
      <diagonal/>
    </border>
    <border>
      <left/>
      <right style="thin">
        <color indexed="64"/>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top/>
      <bottom style="hair">
        <color indexed="8"/>
      </bottom>
      <diagonal/>
    </border>
    <border>
      <left/>
      <right/>
      <top style="hair">
        <color indexed="8"/>
      </top>
      <bottom/>
      <diagonal/>
    </border>
    <border>
      <left/>
      <right/>
      <top style="thin">
        <color indexed="8"/>
      </top>
      <bottom/>
      <diagonal/>
    </border>
    <border>
      <left style="thin">
        <color indexed="8"/>
      </left>
      <right style="thin">
        <color indexed="8"/>
      </right>
      <top style="thin">
        <color indexed="64"/>
      </top>
      <bottom style="thin">
        <color indexed="64"/>
      </bottom>
      <diagonal/>
    </border>
  </borders>
  <cellStyleXfs count="5">
    <xf numFmtId="0" fontId="0" fillId="0" borderId="0"/>
    <xf numFmtId="0" fontId="5" fillId="0" borderId="0"/>
    <xf numFmtId="0" fontId="10" fillId="0" borderId="0"/>
    <xf numFmtId="0" fontId="5" fillId="0" borderId="0"/>
    <xf numFmtId="0" fontId="5" fillId="0" borderId="0"/>
  </cellStyleXfs>
  <cellXfs count="460">
    <xf numFmtId="0" fontId="0" fillId="0" borderId="0" xfId="0"/>
    <xf numFmtId="0" fontId="1" fillId="0" borderId="0" xfId="0" applyFont="1" applyAlignment="1">
      <alignment vertical="top"/>
    </xf>
    <xf numFmtId="3" fontId="1" fillId="0" borderId="0" xfId="0" applyNumberFormat="1" applyFont="1" applyAlignment="1">
      <alignment vertical="top"/>
    </xf>
    <xf numFmtId="0" fontId="1" fillId="0" borderId="0" xfId="0" applyFont="1" applyAlignment="1">
      <alignment vertical="top" wrapText="1"/>
    </xf>
    <xf numFmtId="0" fontId="1" fillId="0" borderId="0" xfId="0" applyFont="1" applyAlignment="1"/>
    <xf numFmtId="164" fontId="1" fillId="0" borderId="0" xfId="0" applyNumberFormat="1" applyFont="1" applyAlignment="1"/>
    <xf numFmtId="4" fontId="1" fillId="0" borderId="0" xfId="0" applyNumberFormat="1" applyFont="1" applyAlignment="1"/>
    <xf numFmtId="0" fontId="3" fillId="0" borderId="0" xfId="0" applyFont="1"/>
    <xf numFmtId="0" fontId="5" fillId="0" borderId="0" xfId="0" applyFont="1"/>
    <xf numFmtId="0" fontId="6" fillId="0" borderId="0" xfId="0" applyFont="1"/>
    <xf numFmtId="164" fontId="6" fillId="0" borderId="0" xfId="0" applyNumberFormat="1" applyFont="1" applyAlignment="1"/>
    <xf numFmtId="0" fontId="6" fillId="0" borderId="0" xfId="0" applyFont="1" applyAlignment="1">
      <alignment vertical="top" wrapText="1"/>
    </xf>
    <xf numFmtId="0" fontId="6" fillId="0" borderId="0" xfId="0" applyFont="1" applyAlignment="1"/>
    <xf numFmtId="4" fontId="6" fillId="0" borderId="0" xfId="0" applyNumberFormat="1" applyFont="1" applyAlignment="1"/>
    <xf numFmtId="0" fontId="6" fillId="0" borderId="0" xfId="0" applyFont="1" applyAlignment="1">
      <alignment vertical="top"/>
    </xf>
    <xf numFmtId="0" fontId="7" fillId="0" borderId="0" xfId="0" applyFont="1" applyAlignment="1">
      <alignment vertical="top" wrapText="1"/>
    </xf>
    <xf numFmtId="0" fontId="2" fillId="0" borderId="0" xfId="0" applyFont="1" applyAlignment="1" applyProtection="1">
      <alignment vertical="top"/>
      <protection locked="0"/>
    </xf>
    <xf numFmtId="3" fontId="2" fillId="0" borderId="0" xfId="0" applyNumberFormat="1"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Alignment="1" applyProtection="1">
      <protection locked="0"/>
    </xf>
    <xf numFmtId="164" fontId="2" fillId="0" borderId="0" xfId="0" applyNumberFormat="1" applyFont="1" applyAlignment="1" applyProtection="1">
      <protection locked="0"/>
    </xf>
    <xf numFmtId="4" fontId="2" fillId="0" borderId="0" xfId="0" applyNumberFormat="1" applyFont="1" applyAlignment="1" applyProtection="1">
      <protection locked="0"/>
    </xf>
    <xf numFmtId="0" fontId="3" fillId="0" borderId="0" xfId="0" applyFont="1" applyProtection="1">
      <protection locked="0"/>
    </xf>
    <xf numFmtId="0" fontId="0" fillId="0" borderId="0" xfId="0" applyProtection="1">
      <protection locked="0"/>
    </xf>
    <xf numFmtId="3" fontId="2" fillId="0" borderId="0" xfId="0" applyNumberFormat="1" applyFont="1" applyBorder="1" applyAlignment="1" applyProtection="1">
      <alignment vertical="top"/>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protection locked="0"/>
    </xf>
    <xf numFmtId="164" fontId="2" fillId="0" borderId="0" xfId="0" applyNumberFormat="1" applyFont="1" applyBorder="1" applyAlignment="1" applyProtection="1">
      <protection locked="0"/>
    </xf>
    <xf numFmtId="4" fontId="2" fillId="0" borderId="0" xfId="0" applyNumberFormat="1" applyFont="1" applyBorder="1" applyAlignment="1" applyProtection="1">
      <protection locked="0"/>
    </xf>
    <xf numFmtId="0" fontId="2"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3" fontId="4" fillId="0" borderId="0" xfId="0" applyNumberFormat="1" applyFont="1" applyBorder="1" applyAlignment="1" applyProtection="1">
      <alignment vertical="top"/>
      <protection locked="0"/>
    </xf>
    <xf numFmtId="0" fontId="4" fillId="0" borderId="0" xfId="0" applyFont="1" applyBorder="1" applyAlignment="1" applyProtection="1">
      <alignment vertical="top" wrapText="1"/>
      <protection locked="0"/>
    </xf>
    <xf numFmtId="4" fontId="4" fillId="0" borderId="0" xfId="0" applyNumberFormat="1" applyFont="1" applyBorder="1" applyAlignment="1" applyProtection="1">
      <protection locked="0"/>
    </xf>
    <xf numFmtId="0" fontId="5" fillId="0" borderId="0" xfId="0" applyFont="1" applyProtection="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protection locked="0"/>
    </xf>
    <xf numFmtId="4" fontId="6" fillId="0" borderId="0" xfId="0" applyNumberFormat="1" applyFont="1" applyBorder="1" applyAlignment="1" applyProtection="1">
      <protection locked="0"/>
    </xf>
    <xf numFmtId="0" fontId="6" fillId="0" borderId="0" xfId="0" applyFont="1" applyBorder="1" applyAlignment="1" applyProtection="1">
      <alignment vertical="top"/>
      <protection locked="0"/>
    </xf>
    <xf numFmtId="4" fontId="7" fillId="0" borderId="0" xfId="0" applyNumberFormat="1" applyFont="1" applyBorder="1" applyAlignment="1" applyProtection="1">
      <protection locked="0"/>
    </xf>
    <xf numFmtId="0" fontId="7" fillId="0" borderId="0" xfId="0" applyFont="1" applyBorder="1" applyAlignment="1" applyProtection="1">
      <alignment vertical="top"/>
      <protection locked="0"/>
    </xf>
    <xf numFmtId="0" fontId="9" fillId="0" borderId="0" xfId="0" applyFont="1"/>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protection locked="0"/>
    </xf>
    <xf numFmtId="4" fontId="6" fillId="0" borderId="0" xfId="0" applyNumberFormat="1" applyFont="1" applyFill="1" applyBorder="1" applyProtection="1">
      <protection locked="0"/>
    </xf>
    <xf numFmtId="0" fontId="6" fillId="0" borderId="0" xfId="0" quotePrefix="1" applyFont="1" applyFill="1" applyBorder="1" applyAlignment="1" applyProtection="1">
      <alignment horizontal="left"/>
      <protection locked="0"/>
    </xf>
    <xf numFmtId="0" fontId="6" fillId="0" borderId="0" xfId="0" applyFont="1" applyFill="1" applyBorder="1" applyAlignment="1" applyProtection="1">
      <alignment horizontal="justify"/>
      <protection locked="0"/>
    </xf>
    <xf numFmtId="2" fontId="6" fillId="0" borderId="0" xfId="0" applyNumberFormat="1" applyFont="1" applyFill="1" applyBorder="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2" fontId="6" fillId="0" borderId="0" xfId="0" applyNumberFormat="1" applyFont="1" applyFill="1" applyBorder="1" applyAlignment="1" applyProtection="1">
      <protection locked="0"/>
    </xf>
    <xf numFmtId="4" fontId="6" fillId="0" borderId="0" xfId="0" applyNumberFormat="1" applyFont="1" applyFill="1" applyBorder="1" applyAlignment="1" applyProtection="1">
      <protection locked="0"/>
    </xf>
    <xf numFmtId="0" fontId="7" fillId="2" borderId="1" xfId="0" applyFont="1" applyFill="1" applyBorder="1" applyAlignment="1" applyProtection="1">
      <alignment horizontal="left"/>
      <protection locked="0"/>
    </xf>
    <xf numFmtId="0" fontId="7" fillId="2" borderId="1" xfId="0" applyFont="1" applyFill="1" applyBorder="1" applyAlignment="1" applyProtection="1">
      <alignment horizontal="center"/>
      <protection locked="0"/>
    </xf>
    <xf numFmtId="0" fontId="7" fillId="2" borderId="1" xfId="0" applyFont="1" applyFill="1" applyBorder="1" applyAlignment="1" applyProtection="1">
      <alignment horizontal="justify"/>
      <protection locked="0"/>
    </xf>
    <xf numFmtId="2" fontId="7" fillId="2" borderId="1" xfId="0" applyNumberFormat="1" applyFont="1" applyFill="1" applyBorder="1" applyProtection="1">
      <protection locked="0"/>
    </xf>
    <xf numFmtId="0" fontId="7" fillId="2" borderId="1" xfId="0" applyFont="1" applyFill="1" applyBorder="1" applyProtection="1">
      <protection locked="0"/>
    </xf>
    <xf numFmtId="4" fontId="7" fillId="2" borderId="1" xfId="0" applyNumberFormat="1" applyFont="1" applyFill="1" applyBorder="1" applyProtection="1">
      <protection locked="0"/>
    </xf>
    <xf numFmtId="0" fontId="4" fillId="2" borderId="2" xfId="0" applyFont="1" applyFill="1" applyBorder="1" applyAlignment="1" applyProtection="1">
      <alignment horizontal="left" vertical="top"/>
      <protection locked="0"/>
    </xf>
    <xf numFmtId="3" fontId="2" fillId="2" borderId="3" xfId="0" applyNumberFormat="1"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protection locked="0"/>
    </xf>
    <xf numFmtId="164" fontId="2" fillId="2" borderId="3"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0" fontId="7" fillId="0" borderId="5" xfId="0" applyFont="1" applyFill="1" applyBorder="1" applyAlignment="1" applyProtection="1">
      <alignment horizontal="justify"/>
      <protection locked="0"/>
    </xf>
    <xf numFmtId="2" fontId="7" fillId="0" borderId="5" xfId="0" applyNumberFormat="1" applyFont="1" applyFill="1" applyBorder="1" applyProtection="1">
      <protection locked="0"/>
    </xf>
    <xf numFmtId="0" fontId="7" fillId="0" borderId="5" xfId="0" applyFont="1" applyFill="1" applyBorder="1" applyProtection="1">
      <protection locked="0"/>
    </xf>
    <xf numFmtId="4" fontId="7" fillId="0" borderId="5" xfId="0" applyNumberFormat="1" applyFont="1" applyFill="1" applyBorder="1" applyProtection="1">
      <protection locked="0"/>
    </xf>
    <xf numFmtId="4" fontId="7" fillId="0" borderId="7" xfId="0" applyNumberFormat="1" applyFont="1" applyFill="1" applyBorder="1" applyProtection="1">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protection locked="0"/>
    </xf>
    <xf numFmtId="4" fontId="6" fillId="0" borderId="0" xfId="0" applyNumberFormat="1" applyFont="1" applyAlignment="1" applyProtection="1">
      <protection locked="0"/>
    </xf>
    <xf numFmtId="0" fontId="7" fillId="2" borderId="2" xfId="0" applyFont="1" applyFill="1" applyBorder="1" applyAlignment="1" applyProtection="1">
      <alignment horizontal="left" vertical="top"/>
      <protection locked="0"/>
    </xf>
    <xf numFmtId="0" fontId="6"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protection locked="0"/>
    </xf>
    <xf numFmtId="4" fontId="6" fillId="2" borderId="3" xfId="0" applyNumberFormat="1" applyFont="1" applyFill="1" applyBorder="1" applyAlignment="1" applyProtection="1">
      <alignment horizontal="center"/>
      <protection locked="0"/>
    </xf>
    <xf numFmtId="4" fontId="6" fillId="2" borderId="4" xfId="0" applyNumberFormat="1" applyFont="1" applyFill="1" applyBorder="1" applyAlignment="1" applyProtection="1">
      <alignment horizontal="center"/>
      <protection locked="0"/>
    </xf>
    <xf numFmtId="0" fontId="7" fillId="2" borderId="8" xfId="0" applyFont="1" applyFill="1" applyBorder="1" applyAlignment="1" applyProtection="1">
      <alignment horizontal="left" vertical="top"/>
      <protection locked="0"/>
    </xf>
    <xf numFmtId="0" fontId="6" fillId="2" borderId="9"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protection locked="0"/>
    </xf>
    <xf numFmtId="4" fontId="6" fillId="2" borderId="9" xfId="0" applyNumberFormat="1" applyFont="1" applyFill="1" applyBorder="1" applyAlignment="1" applyProtection="1">
      <alignment horizontal="center"/>
      <protection locked="0"/>
    </xf>
    <xf numFmtId="4" fontId="6" fillId="2" borderId="10" xfId="0" applyNumberFormat="1" applyFont="1" applyFill="1" applyBorder="1" applyAlignment="1" applyProtection="1">
      <alignment horizontal="center"/>
      <protection locked="0"/>
    </xf>
    <xf numFmtId="164" fontId="7" fillId="0" borderId="0" xfId="0" applyNumberFormat="1" applyFont="1" applyBorder="1" applyAlignment="1" applyProtection="1">
      <protection locked="0"/>
    </xf>
    <xf numFmtId="0" fontId="7" fillId="0" borderId="0" xfId="0" applyFont="1" applyBorder="1" applyAlignment="1" applyProtection="1">
      <protection locked="0"/>
    </xf>
    <xf numFmtId="0" fontId="7" fillId="0" borderId="11" xfId="0" applyFont="1" applyBorder="1" applyAlignment="1" applyProtection="1">
      <alignment vertical="top"/>
      <protection locked="0"/>
    </xf>
    <xf numFmtId="0" fontId="7" fillId="0" borderId="12" xfId="0" applyFont="1" applyBorder="1" applyAlignment="1" applyProtection="1">
      <alignment vertical="top" wrapText="1"/>
      <protection locked="0"/>
    </xf>
    <xf numFmtId="0" fontId="7" fillId="0" borderId="12" xfId="0" applyFont="1" applyBorder="1" applyAlignment="1" applyProtection="1">
      <protection locked="0"/>
    </xf>
    <xf numFmtId="4" fontId="7" fillId="0" borderId="12" xfId="0" applyNumberFormat="1" applyFont="1" applyBorder="1" applyAlignment="1" applyProtection="1">
      <protection locked="0"/>
    </xf>
    <xf numFmtId="4" fontId="7" fillId="0" borderId="13" xfId="0" applyNumberFormat="1" applyFont="1" applyBorder="1" applyAlignment="1" applyProtection="1">
      <protection locked="0"/>
    </xf>
    <xf numFmtId="0" fontId="7" fillId="0" borderId="0" xfId="0" applyFont="1" applyBorder="1" applyAlignment="1" applyProtection="1">
      <alignment vertical="top" wrapText="1"/>
      <protection locked="0"/>
    </xf>
    <xf numFmtId="0" fontId="6" fillId="0" borderId="14"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9" fillId="0" borderId="0" xfId="0" applyFont="1" applyFill="1" applyBorder="1"/>
    <xf numFmtId="0" fontId="6" fillId="0" borderId="15" xfId="0" applyFont="1" applyFill="1" applyBorder="1" applyAlignment="1" applyProtection="1">
      <alignment horizontal="left" vertical="top"/>
    </xf>
    <xf numFmtId="0" fontId="6" fillId="0" borderId="0" xfId="0" applyFont="1" applyFill="1" applyBorder="1" applyAlignment="1" applyProtection="1">
      <alignment vertical="top"/>
      <protection locked="0"/>
    </xf>
    <xf numFmtId="0" fontId="5" fillId="0" borderId="0" xfId="0" applyFont="1" applyBorder="1" applyProtection="1">
      <protection locked="0"/>
    </xf>
    <xf numFmtId="0" fontId="5" fillId="0" borderId="0" xfId="0" applyFont="1" applyBorder="1"/>
    <xf numFmtId="0" fontId="6" fillId="0" borderId="5" xfId="0" applyFont="1" applyFill="1" applyBorder="1" applyAlignment="1" applyProtection="1">
      <alignment horizontal="left" vertical="top"/>
    </xf>
    <xf numFmtId="3" fontId="6" fillId="0" borderId="16" xfId="0" applyNumberFormat="1" applyFont="1" applyFill="1" applyBorder="1" applyAlignment="1" applyProtection="1">
      <alignment vertical="top"/>
      <protection locked="0"/>
    </xf>
    <xf numFmtId="0" fontId="6" fillId="0" borderId="16" xfId="0" applyFont="1" applyFill="1" applyBorder="1" applyAlignment="1" applyProtection="1">
      <alignment vertical="top" wrapText="1"/>
      <protection locked="0"/>
    </xf>
    <xf numFmtId="0" fontId="6" fillId="0" borderId="16" xfId="0" applyFont="1" applyFill="1" applyBorder="1" applyAlignment="1" applyProtection="1">
      <protection locked="0"/>
    </xf>
    <xf numFmtId="4" fontId="6" fillId="0" borderId="16" xfId="0" applyNumberFormat="1" applyFont="1" applyFill="1" applyBorder="1" applyAlignment="1" applyProtection="1">
      <protection locked="0"/>
    </xf>
    <xf numFmtId="3" fontId="6" fillId="0" borderId="0" xfId="0" applyNumberFormat="1" applyFont="1" applyFill="1" applyBorder="1" applyAlignment="1" applyProtection="1">
      <alignment vertical="top"/>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horizontal="left"/>
      <protection locked="0"/>
    </xf>
    <xf numFmtId="0" fontId="7" fillId="0" borderId="0" xfId="0"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7" fillId="0" borderId="0" xfId="0" applyFont="1" applyFill="1" applyBorder="1" applyAlignment="1" applyProtection="1">
      <alignment horizontal="left" vertical="top"/>
      <protection locked="0"/>
    </xf>
    <xf numFmtId="3" fontId="7" fillId="0" borderId="0" xfId="0" applyNumberFormat="1" applyFont="1" applyFill="1" applyBorder="1" applyAlignment="1" applyProtection="1">
      <alignment horizontal="left" vertical="top"/>
      <protection locked="0"/>
    </xf>
    <xf numFmtId="0" fontId="7" fillId="0" borderId="0" xfId="0" applyFont="1" applyFill="1" applyBorder="1" applyAlignment="1" applyProtection="1">
      <alignment vertical="top" wrapText="1"/>
      <protection locked="0"/>
    </xf>
    <xf numFmtId="0" fontId="11" fillId="0" borderId="15" xfId="2" applyFont="1" applyFill="1" applyBorder="1" applyAlignment="1" applyProtection="1">
      <alignment vertical="top" wrapText="1"/>
      <protection locked="0"/>
    </xf>
    <xf numFmtId="49" fontId="6" fillId="0" borderId="16" xfId="0" applyNumberFormat="1" applyFont="1" applyFill="1" applyBorder="1" applyAlignment="1" applyProtection="1">
      <protection locked="0"/>
    </xf>
    <xf numFmtId="4" fontId="7" fillId="0" borderId="0" xfId="0" applyNumberFormat="1" applyFont="1" applyFill="1" applyBorder="1" applyAlignment="1" applyProtection="1">
      <protection locked="0"/>
    </xf>
    <xf numFmtId="4" fontId="7" fillId="0" borderId="17" xfId="0" applyNumberFormat="1" applyFont="1" applyFill="1" applyBorder="1" applyAlignment="1" applyProtection="1">
      <protection locked="0"/>
    </xf>
    <xf numFmtId="4" fontId="6" fillId="0" borderId="18" xfId="0" applyNumberFormat="1" applyFont="1" applyFill="1" applyBorder="1" applyAlignment="1" applyProtection="1">
      <protection locked="0"/>
    </xf>
    <xf numFmtId="4" fontId="7" fillId="0" borderId="19" xfId="0" applyNumberFormat="1" applyFont="1" applyFill="1" applyBorder="1" applyAlignment="1" applyProtection="1">
      <protection locked="0"/>
    </xf>
    <xf numFmtId="3" fontId="6" fillId="0" borderId="0" xfId="0" applyNumberFormat="1" applyFont="1" applyFill="1" applyAlignment="1" applyProtection="1">
      <alignment vertical="top"/>
      <protection locked="0"/>
    </xf>
    <xf numFmtId="0" fontId="7" fillId="0" borderId="0" xfId="0" applyFont="1" applyFill="1" applyAlignment="1" applyProtection="1">
      <alignment vertical="top"/>
      <protection locked="0"/>
    </xf>
    <xf numFmtId="164" fontId="5" fillId="0" borderId="0" xfId="0" applyNumberFormat="1" applyFont="1" applyFill="1" applyBorder="1" applyAlignment="1" applyProtection="1">
      <protection locked="0"/>
    </xf>
    <xf numFmtId="164" fontId="6" fillId="0" borderId="0" xfId="0" applyNumberFormat="1" applyFont="1" applyFill="1" applyAlignment="1"/>
    <xf numFmtId="3" fontId="6" fillId="0" borderId="0" xfId="0" applyNumberFormat="1" applyFont="1" applyFill="1" applyAlignment="1">
      <alignment vertical="top"/>
    </xf>
    <xf numFmtId="0" fontId="6" fillId="0" borderId="0" xfId="0" applyFont="1" applyFill="1" applyAlignment="1"/>
    <xf numFmtId="4" fontId="6" fillId="0" borderId="0" xfId="0" applyNumberFormat="1" applyFont="1" applyFill="1" applyAlignment="1"/>
    <xf numFmtId="0" fontId="5" fillId="0" borderId="0" xfId="0" applyFont="1" applyFill="1"/>
    <xf numFmtId="0" fontId="5" fillId="0" borderId="0" xfId="0" applyFont="1" applyFill="1" applyBorder="1" applyProtection="1">
      <protection locked="0"/>
    </xf>
    <xf numFmtId="0" fontId="5" fillId="0" borderId="0" xfId="0" applyFont="1" applyFill="1" applyProtection="1">
      <protection locked="0"/>
    </xf>
    <xf numFmtId="0" fontId="6" fillId="0" borderId="15"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justify" vertical="top" wrapText="1"/>
      <protection locked="0"/>
    </xf>
    <xf numFmtId="0" fontId="6" fillId="0" borderId="0" xfId="0" applyFont="1" applyFill="1" applyBorder="1" applyAlignment="1" applyProtection="1">
      <alignment horizontal="center" vertical="top" wrapText="1"/>
      <protection locked="0"/>
    </xf>
    <xf numFmtId="0" fontId="6" fillId="0" borderId="0" xfId="0" applyFont="1" applyFill="1" applyBorder="1" applyAlignment="1" applyProtection="1">
      <alignment horizontal="justify" vertical="top" wrapText="1"/>
      <protection locked="0"/>
    </xf>
    <xf numFmtId="2" fontId="8" fillId="0" borderId="0" xfId="0" applyNumberFormat="1" applyFont="1" applyFill="1" applyBorder="1" applyProtection="1">
      <protection locked="0"/>
    </xf>
    <xf numFmtId="4" fontId="5" fillId="0" borderId="0" xfId="0" applyNumberFormat="1" applyFont="1"/>
    <xf numFmtId="3" fontId="6" fillId="0" borderId="15" xfId="0" applyNumberFormat="1" applyFont="1" applyFill="1" applyBorder="1" applyAlignment="1" applyProtection="1">
      <alignment horizontal="left" vertical="top" wrapText="1"/>
      <protection locked="0"/>
    </xf>
    <xf numFmtId="3" fontId="7" fillId="0" borderId="0" xfId="0" applyNumberFormat="1" applyFont="1" applyFill="1" applyAlignment="1" applyProtection="1">
      <alignment vertical="top"/>
      <protection locked="0"/>
    </xf>
    <xf numFmtId="0" fontId="7" fillId="0" borderId="0" xfId="0" applyFont="1" applyFill="1" applyAlignment="1" applyProtection="1">
      <alignment vertical="top" wrapText="1"/>
      <protection locked="0"/>
    </xf>
    <xf numFmtId="0" fontId="6" fillId="0" borderId="0" xfId="0" applyFont="1" applyFill="1" applyAlignment="1" applyProtection="1">
      <protection locked="0"/>
    </xf>
    <xf numFmtId="4" fontId="6" fillId="0" borderId="0" xfId="0" applyNumberFormat="1" applyFont="1" applyFill="1" applyAlignment="1" applyProtection="1">
      <protection locked="0"/>
    </xf>
    <xf numFmtId="3" fontId="6" fillId="0" borderId="12" xfId="0" applyNumberFormat="1" applyFont="1" applyFill="1" applyBorder="1" applyAlignment="1" applyProtection="1">
      <alignment vertical="top"/>
      <protection locked="0"/>
    </xf>
    <xf numFmtId="0" fontId="6" fillId="0" borderId="12" xfId="0" applyFont="1" applyFill="1" applyBorder="1" applyAlignment="1" applyProtection="1">
      <alignment vertical="top" wrapText="1"/>
      <protection locked="0"/>
    </xf>
    <xf numFmtId="0" fontId="6" fillId="0" borderId="12" xfId="0" applyFont="1" applyFill="1" applyBorder="1" applyAlignment="1" applyProtection="1">
      <protection locked="0"/>
    </xf>
    <xf numFmtId="4" fontId="6" fillId="0" borderId="12" xfId="0" applyNumberFormat="1" applyFont="1" applyFill="1" applyBorder="1" applyAlignment="1" applyProtection="1">
      <protection locked="0"/>
    </xf>
    <xf numFmtId="4" fontId="7" fillId="0" borderId="19" xfId="0" applyNumberFormat="1" applyFont="1" applyFill="1" applyBorder="1" applyProtection="1">
      <protection locked="0"/>
    </xf>
    <xf numFmtId="4" fontId="7" fillId="0" borderId="0" xfId="0" applyNumberFormat="1" applyFont="1" applyFill="1" applyBorder="1" applyProtection="1">
      <protection locked="0"/>
    </xf>
    <xf numFmtId="3" fontId="6" fillId="0" borderId="15" xfId="0" applyNumberFormat="1" applyFont="1" applyFill="1" applyBorder="1" applyAlignment="1" applyProtection="1">
      <alignment horizontal="left" vertical="top"/>
    </xf>
    <xf numFmtId="3" fontId="6" fillId="0" borderId="0" xfId="0" applyNumberFormat="1" applyFont="1" applyFill="1" applyBorder="1" applyAlignment="1" applyProtection="1">
      <alignment horizontal="left" vertical="top" wrapText="1"/>
      <protection locked="0"/>
    </xf>
    <xf numFmtId="4" fontId="7" fillId="0" borderId="13" xfId="0" applyNumberFormat="1" applyFont="1" applyFill="1" applyBorder="1" applyAlignment="1" applyProtection="1">
      <protection locked="0"/>
    </xf>
    <xf numFmtId="4" fontId="6" fillId="0" borderId="0" xfId="0" applyNumberFormat="1" applyFont="1" applyFill="1" applyBorder="1" applyAlignment="1" applyProtection="1">
      <alignment horizontal="center"/>
      <protection locked="0"/>
    </xf>
    <xf numFmtId="4" fontId="5" fillId="0" borderId="0" xfId="0" applyNumberFormat="1" applyFont="1" applyFill="1"/>
    <xf numFmtId="3" fontId="7" fillId="0" borderId="12" xfId="0" applyNumberFormat="1" applyFont="1" applyFill="1" applyBorder="1" applyAlignment="1" applyProtection="1">
      <alignment vertical="top"/>
      <protection locked="0"/>
    </xf>
    <xf numFmtId="0" fontId="7" fillId="2" borderId="3" xfId="0" applyFont="1" applyFill="1" applyBorder="1" applyAlignment="1" applyProtection="1">
      <alignment horizontal="justify"/>
      <protection locked="0"/>
    </xf>
    <xf numFmtId="0" fontId="7" fillId="2" borderId="9" xfId="0" applyFont="1" applyFill="1" applyBorder="1" applyAlignment="1" applyProtection="1">
      <alignment horizontal="justify"/>
      <protection locked="0"/>
    </xf>
    <xf numFmtId="0" fontId="9" fillId="0" borderId="0" xfId="0" applyFont="1" applyBorder="1"/>
    <xf numFmtId="0" fontId="0" fillId="0" borderId="0" xfId="0" applyBorder="1" applyProtection="1">
      <protection locked="0"/>
    </xf>
    <xf numFmtId="0" fontId="0" fillId="0" borderId="0" xfId="0" applyBorder="1"/>
    <xf numFmtId="0" fontId="6" fillId="0" borderId="0" xfId="3" applyFont="1" applyAlignment="1" applyProtection="1">
      <alignment vertical="top"/>
      <protection locked="0"/>
    </xf>
    <xf numFmtId="3" fontId="6" fillId="0" borderId="0" xfId="3" applyNumberFormat="1" applyFont="1" applyFill="1" applyAlignment="1" applyProtection="1">
      <alignment vertical="top"/>
      <protection locked="0"/>
    </xf>
    <xf numFmtId="0" fontId="6" fillId="0" borderId="0" xfId="3" applyFont="1" applyAlignment="1" applyProtection="1">
      <alignment vertical="top" wrapText="1"/>
      <protection locked="0"/>
    </xf>
    <xf numFmtId="0" fontId="6" fillId="0" borderId="0" xfId="3" applyFont="1" applyAlignment="1" applyProtection="1">
      <protection locked="0"/>
    </xf>
    <xf numFmtId="4" fontId="6" fillId="0" borderId="0" xfId="3" applyNumberFormat="1" applyFont="1" applyAlignment="1" applyProtection="1">
      <protection locked="0"/>
    </xf>
    <xf numFmtId="0" fontId="3" fillId="0" borderId="0" xfId="3" applyFont="1" applyProtection="1">
      <protection locked="0"/>
    </xf>
    <xf numFmtId="0" fontId="3" fillId="0" borderId="0" xfId="3" applyFont="1"/>
    <xf numFmtId="0" fontId="5" fillId="0" borderId="0" xfId="3" applyFont="1"/>
    <xf numFmtId="0" fontId="5" fillId="0" borderId="0" xfId="3" applyFont="1" applyProtection="1">
      <protection locked="0"/>
    </xf>
    <xf numFmtId="0" fontId="7" fillId="2" borderId="2" xfId="3" applyFont="1" applyFill="1" applyBorder="1" applyAlignment="1" applyProtection="1">
      <alignment horizontal="left" vertical="top"/>
      <protection locked="0"/>
    </xf>
    <xf numFmtId="0" fontId="6" fillId="2" borderId="3" xfId="3" applyFont="1" applyFill="1" applyBorder="1" applyAlignment="1" applyProtection="1">
      <alignment horizontal="center" vertical="top" wrapText="1"/>
      <protection locked="0"/>
    </xf>
    <xf numFmtId="0" fontId="6" fillId="2" borderId="3" xfId="3" applyFont="1" applyFill="1" applyBorder="1" applyAlignment="1" applyProtection="1">
      <alignment horizontal="center"/>
      <protection locked="0"/>
    </xf>
    <xf numFmtId="4" fontId="6" fillId="2" borderId="3" xfId="3" applyNumberFormat="1" applyFont="1" applyFill="1" applyBorder="1" applyAlignment="1" applyProtection="1">
      <alignment horizontal="center"/>
      <protection locked="0"/>
    </xf>
    <xf numFmtId="4" fontId="6" fillId="2" borderId="4" xfId="3" applyNumberFormat="1" applyFont="1" applyFill="1" applyBorder="1" applyAlignment="1" applyProtection="1">
      <alignment horizontal="center"/>
      <protection locked="0"/>
    </xf>
    <xf numFmtId="0" fontId="7" fillId="2" borderId="8" xfId="3" applyFont="1" applyFill="1" applyBorder="1" applyAlignment="1" applyProtection="1">
      <alignment horizontal="left" vertical="top"/>
      <protection locked="0"/>
    </xf>
    <xf numFmtId="0" fontId="6" fillId="2" borderId="9" xfId="3" applyFont="1" applyFill="1" applyBorder="1" applyAlignment="1" applyProtection="1">
      <alignment horizontal="center" vertical="top" wrapText="1"/>
      <protection locked="0"/>
    </xf>
    <xf numFmtId="0" fontId="6" fillId="2" borderId="9" xfId="3" applyFont="1" applyFill="1" applyBorder="1" applyAlignment="1" applyProtection="1">
      <alignment horizontal="center"/>
      <protection locked="0"/>
    </xf>
    <xf numFmtId="4" fontId="6" fillId="2" borderId="9" xfId="3" applyNumberFormat="1" applyFont="1" applyFill="1" applyBorder="1" applyAlignment="1" applyProtection="1">
      <alignment horizontal="center"/>
      <protection locked="0"/>
    </xf>
    <xf numFmtId="4" fontId="6" fillId="2" borderId="10" xfId="3" applyNumberFormat="1" applyFont="1" applyFill="1" applyBorder="1" applyAlignment="1" applyProtection="1">
      <alignment horizontal="center"/>
      <protection locked="0"/>
    </xf>
    <xf numFmtId="0" fontId="6" fillId="0" borderId="0" xfId="3" applyFont="1" applyBorder="1" applyAlignment="1" applyProtection="1">
      <alignment vertical="top"/>
      <protection locked="0"/>
    </xf>
    <xf numFmtId="0" fontId="7" fillId="0" borderId="0" xfId="3" applyFont="1" applyBorder="1" applyAlignment="1" applyProtection="1">
      <alignment vertical="top"/>
      <protection locked="0"/>
    </xf>
    <xf numFmtId="0" fontId="6" fillId="0" borderId="0" xfId="3" applyFont="1" applyBorder="1" applyAlignment="1" applyProtection="1">
      <protection locked="0"/>
    </xf>
    <xf numFmtId="4" fontId="6" fillId="0" borderId="0" xfId="3" applyNumberFormat="1" applyFont="1" applyBorder="1" applyAlignment="1" applyProtection="1">
      <protection locked="0"/>
    </xf>
    <xf numFmtId="164" fontId="7" fillId="0" borderId="0" xfId="3" applyNumberFormat="1" applyFont="1" applyBorder="1" applyAlignment="1" applyProtection="1">
      <protection locked="0"/>
    </xf>
    <xf numFmtId="0" fontId="7" fillId="0" borderId="0" xfId="3" applyFont="1" applyBorder="1" applyAlignment="1" applyProtection="1">
      <protection locked="0"/>
    </xf>
    <xf numFmtId="3" fontId="6" fillId="0" borderId="0" xfId="3" applyNumberFormat="1" applyFont="1" applyFill="1" applyBorder="1" applyAlignment="1" applyProtection="1">
      <alignment vertical="top"/>
      <protection locked="0"/>
    </xf>
    <xf numFmtId="0" fontId="6" fillId="0" borderId="0" xfId="3" applyFont="1" applyBorder="1" applyAlignment="1" applyProtection="1">
      <alignment vertical="top" wrapText="1"/>
      <protection locked="0"/>
    </xf>
    <xf numFmtId="4" fontId="7" fillId="0" borderId="0" xfId="3" applyNumberFormat="1" applyFont="1" applyBorder="1" applyAlignment="1" applyProtection="1">
      <protection locked="0"/>
    </xf>
    <xf numFmtId="0" fontId="7" fillId="0" borderId="11" xfId="3" applyFont="1" applyBorder="1" applyAlignment="1" applyProtection="1">
      <alignment vertical="top"/>
      <protection locked="0"/>
    </xf>
    <xf numFmtId="3" fontId="7" fillId="0" borderId="12" xfId="3" applyNumberFormat="1" applyFont="1" applyFill="1" applyBorder="1" applyAlignment="1" applyProtection="1">
      <alignment vertical="top"/>
      <protection locked="0"/>
    </xf>
    <xf numFmtId="0" fontId="7" fillId="0" borderId="12" xfId="3" applyFont="1" applyBorder="1" applyAlignment="1" applyProtection="1">
      <alignment vertical="top" wrapText="1"/>
      <protection locked="0"/>
    </xf>
    <xf numFmtId="0" fontId="7" fillId="0" borderId="12" xfId="3" applyFont="1" applyBorder="1" applyAlignment="1" applyProtection="1">
      <protection locked="0"/>
    </xf>
    <xf numFmtId="4" fontId="7" fillId="0" borderId="12" xfId="3" applyNumberFormat="1" applyFont="1" applyBorder="1" applyAlignment="1" applyProtection="1">
      <protection locked="0"/>
    </xf>
    <xf numFmtId="4" fontId="7" fillId="0" borderId="13" xfId="3" applyNumberFormat="1" applyFont="1" applyBorder="1" applyAlignment="1" applyProtection="1">
      <protection locked="0"/>
    </xf>
    <xf numFmtId="3" fontId="7" fillId="0" borderId="0" xfId="3" applyNumberFormat="1" applyFont="1" applyFill="1" applyBorder="1" applyAlignment="1" applyProtection="1">
      <alignment vertical="top"/>
      <protection locked="0"/>
    </xf>
    <xf numFmtId="0" fontId="7" fillId="0" borderId="0" xfId="3" applyFont="1" applyBorder="1" applyAlignment="1" applyProtection="1">
      <alignment vertical="top" wrapText="1"/>
      <protection locked="0"/>
    </xf>
    <xf numFmtId="4" fontId="7" fillId="0" borderId="13" xfId="3" applyNumberFormat="1" applyFont="1" applyFill="1" applyBorder="1" applyAlignment="1" applyProtection="1">
      <protection locked="0"/>
    </xf>
    <xf numFmtId="4" fontId="7" fillId="0" borderId="0" xfId="3" applyNumberFormat="1" applyFont="1" applyFill="1" applyBorder="1" applyAlignment="1" applyProtection="1">
      <protection locked="0"/>
    </xf>
    <xf numFmtId="0" fontId="6" fillId="0" borderId="0" xfId="3" applyFont="1" applyFill="1" applyBorder="1" applyAlignment="1" applyProtection="1">
      <alignment horizontal="center"/>
      <protection locked="0"/>
    </xf>
    <xf numFmtId="0" fontId="6" fillId="0" borderId="0" xfId="3" applyFont="1" applyFill="1" applyBorder="1" applyAlignment="1" applyProtection="1">
      <alignment horizontal="justify"/>
      <protection locked="0"/>
    </xf>
    <xf numFmtId="2" fontId="6" fillId="0" borderId="0" xfId="3" applyNumberFormat="1" applyFont="1" applyFill="1" applyBorder="1" applyProtection="1">
      <protection locked="0"/>
    </xf>
    <xf numFmtId="4" fontId="6" fillId="0" borderId="0" xfId="3" applyNumberFormat="1" applyFont="1" applyFill="1" applyBorder="1" applyProtection="1">
      <protection locked="0"/>
    </xf>
    <xf numFmtId="0" fontId="9" fillId="0" borderId="0" xfId="3" applyFont="1"/>
    <xf numFmtId="2" fontId="6" fillId="0" borderId="0" xfId="3" applyNumberFormat="1" applyFont="1" applyFill="1" applyBorder="1" applyAlignment="1" applyProtection="1">
      <protection locked="0"/>
    </xf>
    <xf numFmtId="4" fontId="6" fillId="0" borderId="0" xfId="3" applyNumberFormat="1" applyFont="1" applyFill="1" applyBorder="1" applyAlignment="1" applyProtection="1">
      <protection locked="0"/>
    </xf>
    <xf numFmtId="4" fontId="6" fillId="0" borderId="0" xfId="3" applyNumberFormat="1" applyFont="1" applyAlignment="1"/>
    <xf numFmtId="0" fontId="7" fillId="2" borderId="1" xfId="3" applyFont="1" applyFill="1" applyBorder="1" applyAlignment="1" applyProtection="1">
      <alignment horizontal="left"/>
      <protection locked="0"/>
    </xf>
    <xf numFmtId="0" fontId="7" fillId="2" borderId="1" xfId="3" applyFont="1" applyFill="1" applyBorder="1" applyAlignment="1" applyProtection="1">
      <alignment horizontal="justify"/>
      <protection locked="0"/>
    </xf>
    <xf numFmtId="2" fontId="7" fillId="2" borderId="1" xfId="3" applyNumberFormat="1" applyFont="1" applyFill="1" applyBorder="1" applyProtection="1">
      <protection locked="0"/>
    </xf>
    <xf numFmtId="4" fontId="7" fillId="2" borderId="1" xfId="3" applyNumberFormat="1" applyFont="1" applyFill="1" applyBorder="1" applyProtection="1">
      <protection locked="0"/>
    </xf>
    <xf numFmtId="0" fontId="7" fillId="0" borderId="0" xfId="3" applyFont="1" applyFill="1" applyBorder="1" applyAlignment="1" applyProtection="1">
      <alignment vertical="top"/>
      <protection locked="0"/>
    </xf>
    <xf numFmtId="0" fontId="6" fillId="0" borderId="0" xfId="3" applyFont="1" applyFill="1" applyBorder="1" applyAlignment="1" applyProtection="1">
      <alignment vertical="top" wrapText="1"/>
      <protection locked="0"/>
    </xf>
    <xf numFmtId="0" fontId="6" fillId="0" borderId="0" xfId="3" applyFont="1" applyFill="1" applyBorder="1" applyAlignment="1" applyProtection="1">
      <protection locked="0"/>
    </xf>
    <xf numFmtId="0" fontId="6" fillId="0" borderId="0" xfId="3" applyFont="1" applyFill="1" applyBorder="1" applyAlignment="1" applyProtection="1">
      <alignment vertical="top"/>
      <protection locked="0"/>
    </xf>
    <xf numFmtId="0" fontId="7" fillId="0" borderId="0" xfId="3" applyFont="1" applyFill="1" applyBorder="1" applyAlignment="1" applyProtection="1">
      <alignment horizontal="left" vertical="top"/>
      <protection locked="0"/>
    </xf>
    <xf numFmtId="3" fontId="7" fillId="0" borderId="0" xfId="3" applyNumberFormat="1" applyFont="1" applyFill="1" applyBorder="1" applyAlignment="1" applyProtection="1">
      <alignment horizontal="left" vertical="top"/>
      <protection locked="0"/>
    </xf>
    <xf numFmtId="0" fontId="7" fillId="0" borderId="0" xfId="3" applyFont="1" applyFill="1" applyBorder="1" applyAlignment="1" applyProtection="1">
      <alignment vertical="top" wrapText="1"/>
      <protection locked="0"/>
    </xf>
    <xf numFmtId="3" fontId="6" fillId="0" borderId="16" xfId="3" applyNumberFormat="1" applyFont="1" applyFill="1" applyBorder="1" applyAlignment="1" applyProtection="1">
      <alignment vertical="top"/>
      <protection locked="0"/>
    </xf>
    <xf numFmtId="0" fontId="6" fillId="0" borderId="16" xfId="3" applyFont="1" applyFill="1" applyBorder="1" applyAlignment="1" applyProtection="1">
      <alignment vertical="top" wrapText="1"/>
      <protection locked="0"/>
    </xf>
    <xf numFmtId="0" fontId="6" fillId="0" borderId="16" xfId="3" applyFont="1" applyFill="1" applyBorder="1" applyAlignment="1" applyProtection="1">
      <protection locked="0"/>
    </xf>
    <xf numFmtId="4" fontId="6" fillId="0" borderId="16" xfId="3" applyNumberFormat="1" applyFont="1" applyFill="1" applyBorder="1" applyAlignment="1" applyProtection="1">
      <protection locked="0"/>
    </xf>
    <xf numFmtId="0" fontId="6" fillId="0" borderId="0" xfId="3" applyFont="1" applyFill="1" applyBorder="1" applyAlignment="1" applyProtection="1">
      <alignment horizontal="left" vertical="top"/>
    </xf>
    <xf numFmtId="0" fontId="6" fillId="0" borderId="15" xfId="3" applyFont="1" applyFill="1" applyBorder="1" applyAlignment="1" applyProtection="1">
      <alignment horizontal="left" vertical="top"/>
    </xf>
    <xf numFmtId="4" fontId="7" fillId="0" borderId="17" xfId="3" applyNumberFormat="1" applyFont="1" applyFill="1" applyBorder="1" applyAlignment="1" applyProtection="1">
      <protection locked="0"/>
    </xf>
    <xf numFmtId="4" fontId="6" fillId="0" borderId="18" xfId="3" applyNumberFormat="1" applyFont="1" applyFill="1" applyBorder="1" applyAlignment="1" applyProtection="1">
      <protection locked="0"/>
    </xf>
    <xf numFmtId="4" fontId="7" fillId="0" borderId="19" xfId="3" applyNumberFormat="1" applyFont="1" applyFill="1" applyBorder="1" applyAlignment="1" applyProtection="1">
      <protection locked="0"/>
    </xf>
    <xf numFmtId="0" fontId="5" fillId="0" borderId="0" xfId="3" applyFont="1" applyBorder="1" applyProtection="1">
      <protection locked="0"/>
    </xf>
    <xf numFmtId="0" fontId="5" fillId="0" borderId="0" xfId="3" applyFont="1" applyBorder="1"/>
    <xf numFmtId="0" fontId="6" fillId="0" borderId="0" xfId="3" applyFont="1" applyFill="1" applyBorder="1" applyAlignment="1" applyProtection="1">
      <alignment horizontal="left" vertical="top" wrapText="1"/>
      <protection locked="0"/>
    </xf>
    <xf numFmtId="0" fontId="6"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justify" vertical="top" wrapText="1"/>
      <protection locked="0"/>
    </xf>
    <xf numFmtId="2" fontId="8" fillId="0" borderId="0" xfId="3" applyNumberFormat="1" applyFont="1" applyFill="1" applyBorder="1" applyProtection="1">
      <protection locked="0"/>
    </xf>
    <xf numFmtId="0" fontId="6" fillId="0" borderId="0" xfId="3" applyFont="1"/>
    <xf numFmtId="3" fontId="6" fillId="0" borderId="15" xfId="3" applyNumberFormat="1" applyFont="1" applyFill="1" applyBorder="1" applyAlignment="1" applyProtection="1">
      <alignment horizontal="left" vertical="top" wrapText="1"/>
      <protection locked="0"/>
    </xf>
    <xf numFmtId="0" fontId="6" fillId="0" borderId="15" xfId="3" applyFont="1" applyFill="1" applyBorder="1" applyAlignment="1" applyProtection="1">
      <alignment horizontal="center" vertical="top" wrapText="1"/>
      <protection locked="0"/>
    </xf>
    <xf numFmtId="3" fontId="6" fillId="0" borderId="0" xfId="3" applyNumberFormat="1" applyFont="1" applyFill="1" applyBorder="1" applyAlignment="1" applyProtection="1">
      <alignment horizontal="left" vertical="top" wrapText="1"/>
      <protection locked="0"/>
    </xf>
    <xf numFmtId="0" fontId="5" fillId="0" borderId="0" xfId="3" applyFont="1" applyFill="1" applyProtection="1">
      <protection locked="0"/>
    </xf>
    <xf numFmtId="0" fontId="5" fillId="0" borderId="0" xfId="3" applyFont="1" applyFill="1"/>
    <xf numFmtId="0" fontId="7" fillId="0" borderId="0" xfId="3" applyFont="1" applyFill="1" applyAlignment="1" applyProtection="1">
      <alignment vertical="top"/>
      <protection locked="0"/>
    </xf>
    <xf numFmtId="3" fontId="7" fillId="0" borderId="0" xfId="3" applyNumberFormat="1" applyFont="1" applyFill="1" applyAlignment="1" applyProtection="1">
      <alignment vertical="top"/>
      <protection locked="0"/>
    </xf>
    <xf numFmtId="0" fontId="7" fillId="0" borderId="0" xfId="3" applyFont="1" applyFill="1" applyAlignment="1" applyProtection="1">
      <alignment vertical="top" wrapText="1"/>
      <protection locked="0"/>
    </xf>
    <xf numFmtId="0" fontId="6" fillId="0" borderId="0" xfId="3" applyFont="1" applyFill="1" applyAlignment="1" applyProtection="1">
      <protection locked="0"/>
    </xf>
    <xf numFmtId="4" fontId="6" fillId="0" borderId="0" xfId="3" applyNumberFormat="1" applyFont="1" applyFill="1" applyAlignment="1" applyProtection="1">
      <protection locked="0"/>
    </xf>
    <xf numFmtId="3" fontId="6" fillId="0" borderId="15" xfId="3" applyNumberFormat="1" applyFont="1" applyFill="1" applyBorder="1" applyAlignment="1" applyProtection="1">
      <alignment horizontal="left" vertical="top"/>
    </xf>
    <xf numFmtId="0" fontId="6" fillId="0" borderId="5" xfId="3" applyFont="1" applyFill="1" applyBorder="1" applyAlignment="1" applyProtection="1">
      <alignment horizontal="left" vertical="top"/>
    </xf>
    <xf numFmtId="3" fontId="6" fillId="0" borderId="12" xfId="3" applyNumberFormat="1" applyFont="1" applyFill="1" applyBorder="1" applyAlignment="1" applyProtection="1">
      <alignment vertical="top"/>
      <protection locked="0"/>
    </xf>
    <xf numFmtId="0" fontId="6" fillId="0" borderId="12" xfId="3" applyFont="1" applyFill="1" applyBorder="1" applyAlignment="1" applyProtection="1">
      <alignment vertical="top" wrapText="1"/>
      <protection locked="0"/>
    </xf>
    <xf numFmtId="0" fontId="6" fillId="0" borderId="12" xfId="3" applyFont="1" applyFill="1" applyBorder="1" applyAlignment="1" applyProtection="1">
      <protection locked="0"/>
    </xf>
    <xf numFmtId="4" fontId="6" fillId="0" borderId="12" xfId="3" applyNumberFormat="1" applyFont="1" applyFill="1" applyBorder="1" applyAlignment="1" applyProtection="1">
      <protection locked="0"/>
    </xf>
    <xf numFmtId="4" fontId="7" fillId="0" borderId="19" xfId="3" applyNumberFormat="1" applyFont="1" applyFill="1" applyBorder="1" applyProtection="1">
      <protection locked="0"/>
    </xf>
    <xf numFmtId="4" fontId="7" fillId="0" borderId="0" xfId="3" applyNumberFormat="1" applyFont="1" applyFill="1" applyBorder="1" applyProtection="1">
      <protection locked="0"/>
    </xf>
    <xf numFmtId="0" fontId="5" fillId="0" borderId="0" xfId="3" applyFont="1" applyFill="1" applyBorder="1" applyProtection="1">
      <protection locked="0"/>
    </xf>
    <xf numFmtId="0" fontId="6" fillId="0" borderId="0" xfId="3" applyFont="1" applyAlignment="1">
      <alignment vertical="top"/>
    </xf>
    <xf numFmtId="3" fontId="6" fillId="0" borderId="0" xfId="3" applyNumberFormat="1" applyFont="1" applyFill="1" applyAlignment="1">
      <alignment vertical="top"/>
    </xf>
    <xf numFmtId="0" fontId="6" fillId="0" borderId="0" xfId="3" applyFont="1" applyAlignment="1">
      <alignment vertical="top" wrapText="1"/>
    </xf>
    <xf numFmtId="0" fontId="6" fillId="0" borderId="0" xfId="3" applyFont="1" applyAlignment="1"/>
    <xf numFmtId="164" fontId="5" fillId="0" borderId="0" xfId="3" applyNumberFormat="1" applyFont="1" applyFill="1" applyBorder="1" applyAlignment="1" applyProtection="1">
      <protection locked="0"/>
    </xf>
    <xf numFmtId="164" fontId="6" fillId="0" borderId="0" xfId="3" applyNumberFormat="1" applyFont="1" applyFill="1" applyAlignment="1"/>
    <xf numFmtId="0" fontId="6" fillId="0" borderId="0" xfId="3" applyFont="1" applyFill="1" applyAlignment="1">
      <alignment vertical="top" wrapText="1"/>
    </xf>
    <xf numFmtId="0" fontId="6" fillId="0" borderId="0" xfId="3" applyFont="1" applyFill="1" applyAlignment="1"/>
    <xf numFmtId="4" fontId="6" fillId="0" borderId="0" xfId="3" applyNumberFormat="1" applyFont="1" applyFill="1" applyAlignment="1"/>
    <xf numFmtId="4" fontId="5" fillId="0" borderId="0" xfId="3" applyNumberFormat="1" applyFont="1" applyFill="1"/>
    <xf numFmtId="164" fontId="6" fillId="0" borderId="0" xfId="3" applyNumberFormat="1" applyFont="1" applyAlignment="1"/>
    <xf numFmtId="4" fontId="5" fillId="0" borderId="0" xfId="3" applyNumberFormat="1" applyFont="1"/>
    <xf numFmtId="0" fontId="7" fillId="0" borderId="0" xfId="3" applyFont="1" applyAlignment="1">
      <alignment vertical="top" wrapText="1"/>
    </xf>
    <xf numFmtId="0" fontId="6" fillId="0" borderId="15" xfId="3" applyFont="1" applyFill="1" applyBorder="1" applyAlignment="1" applyProtection="1">
      <alignment horizontal="justify" vertical="top" wrapText="1"/>
      <protection locked="0"/>
    </xf>
    <xf numFmtId="0" fontId="5" fillId="0" borderId="0" xfId="3" applyFont="1" applyFill="1" applyBorder="1"/>
    <xf numFmtId="0" fontId="6" fillId="0" borderId="16" xfId="1" applyFont="1" applyBorder="1" applyAlignment="1"/>
    <xf numFmtId="0" fontId="6" fillId="0" borderId="0" xfId="0" applyFont="1" applyFill="1" applyAlignment="1">
      <alignment vertical="top"/>
    </xf>
    <xf numFmtId="0" fontId="9" fillId="0" borderId="0" xfId="0" quotePrefix="1" applyFont="1" applyAlignment="1">
      <alignment wrapText="1"/>
    </xf>
    <xf numFmtId="0" fontId="6" fillId="0" borderId="15" xfId="0" applyFont="1" applyBorder="1" applyAlignment="1" applyProtection="1">
      <alignment vertical="top" wrapText="1"/>
      <protection locked="0"/>
    </xf>
    <xf numFmtId="16" fontId="4" fillId="0" borderId="6" xfId="0" quotePrefix="1" applyNumberFormat="1" applyFont="1" applyFill="1" applyBorder="1" applyAlignment="1" applyProtection="1">
      <alignment horizontal="left" vertical="top"/>
      <protection locked="0"/>
    </xf>
    <xf numFmtId="0" fontId="6" fillId="0" borderId="15" xfId="3" applyFont="1" applyFill="1" applyBorder="1" applyAlignment="1" applyProtection="1">
      <alignment vertical="top" wrapText="1"/>
      <protection locked="0"/>
    </xf>
    <xf numFmtId="4" fontId="6" fillId="0" borderId="0" xfId="3" applyNumberFormat="1" applyFont="1" applyFill="1" applyBorder="1" applyAlignment="1" applyProtection="1">
      <alignment horizontal="center"/>
      <protection locked="0"/>
    </xf>
    <xf numFmtId="0" fontId="7" fillId="0" borderId="22" xfId="3" applyFont="1" applyBorder="1" applyAlignment="1">
      <alignment vertical="top"/>
    </xf>
    <xf numFmtId="3" fontId="6" fillId="0" borderId="23" xfId="3" applyNumberFormat="1" applyFont="1" applyBorder="1" applyAlignment="1">
      <alignment vertical="top"/>
    </xf>
    <xf numFmtId="0" fontId="6" fillId="0" borderId="23" xfId="3" applyFont="1" applyBorder="1" applyAlignment="1">
      <alignment vertical="top" wrapText="1"/>
    </xf>
    <xf numFmtId="0" fontId="6" fillId="0" borderId="23" xfId="3" applyFont="1" applyBorder="1" applyAlignment="1"/>
    <xf numFmtId="164" fontId="6" fillId="0" borderId="23" xfId="3" applyNumberFormat="1" applyFont="1" applyBorder="1" applyAlignment="1"/>
    <xf numFmtId="4" fontId="6" fillId="0" borderId="23" xfId="3" applyNumberFormat="1" applyFont="1" applyBorder="1" applyAlignment="1"/>
    <xf numFmtId="4" fontId="6" fillId="0" borderId="24" xfId="3" applyNumberFormat="1" applyFont="1" applyBorder="1" applyAlignment="1"/>
    <xf numFmtId="0" fontId="7" fillId="0" borderId="25" xfId="3" applyFont="1" applyBorder="1" applyAlignment="1">
      <alignment vertical="top"/>
    </xf>
    <xf numFmtId="3" fontId="6" fillId="0" borderId="0" xfId="3" applyNumberFormat="1" applyFont="1" applyBorder="1" applyAlignment="1">
      <alignment vertical="top"/>
    </xf>
    <xf numFmtId="0" fontId="6" fillId="0" borderId="0" xfId="3" applyFont="1" applyBorder="1" applyAlignment="1">
      <alignment vertical="top" wrapText="1"/>
    </xf>
    <xf numFmtId="0" fontId="6" fillId="0" borderId="0" xfId="3" applyFont="1" applyBorder="1" applyAlignment="1"/>
    <xf numFmtId="164" fontId="6" fillId="0" borderId="0" xfId="3" applyNumberFormat="1" applyFont="1" applyBorder="1" applyAlignment="1"/>
    <xf numFmtId="4" fontId="6" fillId="0" borderId="0" xfId="3" applyNumberFormat="1" applyFont="1" applyBorder="1" applyAlignment="1"/>
    <xf numFmtId="4" fontId="6" fillId="0" borderId="26" xfId="3" applyNumberFormat="1" applyFont="1" applyBorder="1" applyAlignment="1"/>
    <xf numFmtId="0" fontId="7" fillId="0" borderId="27" xfId="3" applyFont="1" applyBorder="1" applyAlignment="1">
      <alignment vertical="top"/>
    </xf>
    <xf numFmtId="3" fontId="6" fillId="0" borderId="28" xfId="3" applyNumberFormat="1" applyFont="1" applyBorder="1" applyAlignment="1">
      <alignment vertical="top"/>
    </xf>
    <xf numFmtId="0" fontId="6" fillId="0" borderId="28" xfId="3" applyFont="1" applyBorder="1" applyAlignment="1">
      <alignment vertical="top" wrapText="1"/>
    </xf>
    <xf numFmtId="0" fontId="6" fillId="0" borderId="28" xfId="3" applyFont="1" applyBorder="1" applyAlignment="1"/>
    <xf numFmtId="164" fontId="6" fillId="0" borderId="28" xfId="3" applyNumberFormat="1" applyFont="1" applyBorder="1" applyAlignment="1"/>
    <xf numFmtId="4" fontId="6" fillId="0" borderId="28" xfId="3" applyNumberFormat="1" applyFont="1" applyBorder="1" applyAlignment="1"/>
    <xf numFmtId="4" fontId="6" fillId="0" borderId="29" xfId="3" applyNumberFormat="1" applyFont="1" applyBorder="1" applyAlignment="1"/>
    <xf numFmtId="0" fontId="6" fillId="0" borderId="0" xfId="3" applyFont="1" applyBorder="1" applyAlignment="1">
      <alignment vertical="top"/>
    </xf>
    <xf numFmtId="3" fontId="6" fillId="0" borderId="0" xfId="3" applyNumberFormat="1" applyFont="1" applyAlignment="1">
      <alignment vertical="top"/>
    </xf>
    <xf numFmtId="0" fontId="7" fillId="0" borderId="0" xfId="3" applyFont="1" applyBorder="1" applyAlignment="1">
      <alignment vertical="top"/>
    </xf>
    <xf numFmtId="164" fontId="7" fillId="0" borderId="0" xfId="3" applyNumberFormat="1" applyFont="1" applyBorder="1" applyAlignment="1"/>
    <xf numFmtId="0" fontId="7" fillId="0" borderId="0" xfId="3" applyFont="1" applyBorder="1" applyAlignment="1"/>
    <xf numFmtId="0" fontId="7" fillId="0" borderId="11" xfId="3" applyFont="1" applyBorder="1" applyAlignment="1">
      <alignment vertical="top"/>
    </xf>
    <xf numFmtId="3" fontId="7" fillId="0" borderId="12" xfId="3" applyNumberFormat="1" applyFont="1" applyBorder="1" applyAlignment="1">
      <alignment vertical="top"/>
    </xf>
    <xf numFmtId="0" fontId="7" fillId="0" borderId="12" xfId="3" applyFont="1" applyBorder="1" applyAlignment="1">
      <alignment vertical="top" wrapText="1"/>
    </xf>
    <xf numFmtId="0" fontId="7" fillId="0" borderId="12" xfId="3" applyFont="1" applyBorder="1" applyAlignment="1"/>
    <xf numFmtId="164" fontId="7" fillId="0" borderId="12" xfId="3" applyNumberFormat="1" applyFont="1" applyBorder="1" applyAlignment="1"/>
    <xf numFmtId="4" fontId="7" fillId="0" borderId="12" xfId="3" applyNumberFormat="1" applyFont="1" applyBorder="1" applyAlignment="1"/>
    <xf numFmtId="4" fontId="7" fillId="0" borderId="13" xfId="3" applyNumberFormat="1" applyFont="1" applyBorder="1" applyAlignment="1"/>
    <xf numFmtId="3" fontId="7" fillId="0" borderId="0" xfId="3" applyNumberFormat="1" applyFont="1" applyBorder="1" applyAlignment="1">
      <alignment vertical="top"/>
    </xf>
    <xf numFmtId="0" fontId="7" fillId="0" borderId="0" xfId="3" applyFont="1" applyBorder="1" applyAlignment="1">
      <alignment vertical="top" wrapText="1"/>
    </xf>
    <xf numFmtId="4" fontId="7" fillId="0" borderId="0" xfId="3" applyNumberFormat="1" applyFont="1" applyBorder="1" applyAlignment="1"/>
    <xf numFmtId="4" fontId="7" fillId="0" borderId="17" xfId="3" applyNumberFormat="1" applyFont="1" applyBorder="1" applyAlignment="1"/>
    <xf numFmtId="4" fontId="6" fillId="0" borderId="18" xfId="3" applyNumberFormat="1" applyFont="1" applyBorder="1" applyAlignment="1"/>
    <xf numFmtId="4" fontId="7" fillId="0" borderId="19" xfId="3" applyNumberFormat="1" applyFont="1" applyBorder="1" applyAlignment="1"/>
    <xf numFmtId="0" fontId="6" fillId="0" borderId="0" xfId="3" applyFont="1" applyFill="1" applyBorder="1" applyAlignment="1">
      <alignment vertical="top"/>
    </xf>
    <xf numFmtId="3" fontId="6" fillId="0" borderId="0" xfId="3" applyNumberFormat="1" applyFont="1" applyFill="1" applyBorder="1" applyAlignment="1">
      <alignment vertical="top"/>
    </xf>
    <xf numFmtId="0" fontId="6" fillId="0" borderId="0" xfId="3" applyFont="1" applyFill="1" applyBorder="1" applyAlignment="1">
      <alignment vertical="top" wrapText="1"/>
    </xf>
    <xf numFmtId="0" fontId="6" fillId="0" borderId="0" xfId="3" applyFont="1" applyFill="1" applyBorder="1" applyAlignment="1"/>
    <xf numFmtId="164" fontId="6" fillId="3" borderId="0" xfId="3" applyNumberFormat="1" applyFont="1" applyFill="1" applyBorder="1" applyAlignment="1"/>
    <xf numFmtId="4" fontId="6" fillId="0" borderId="0" xfId="3" applyNumberFormat="1" applyFont="1" applyFill="1" applyBorder="1" applyAlignment="1"/>
    <xf numFmtId="0" fontId="7" fillId="0" borderId="0" xfId="3" applyFont="1" applyBorder="1" applyAlignment="1">
      <alignment horizontal="left" vertical="top"/>
    </xf>
    <xf numFmtId="3" fontId="7" fillId="0" borderId="0" xfId="3" applyNumberFormat="1" applyFont="1" applyBorder="1" applyAlignment="1">
      <alignment horizontal="left" vertical="top"/>
    </xf>
    <xf numFmtId="0" fontId="6" fillId="0" borderId="16" xfId="3" applyFont="1" applyBorder="1" applyAlignment="1">
      <alignment vertical="top"/>
    </xf>
    <xf numFmtId="3" fontId="6" fillId="4" borderId="16" xfId="3" applyNumberFormat="1" applyFont="1" applyFill="1" applyBorder="1" applyAlignment="1">
      <alignment vertical="top"/>
    </xf>
    <xf numFmtId="0" fontId="6" fillId="4" borderId="16" xfId="3" applyFont="1" applyFill="1" applyBorder="1" applyAlignment="1">
      <alignment vertical="top" wrapText="1"/>
    </xf>
    <xf numFmtId="0" fontId="6" fillId="4" borderId="16" xfId="3" applyFont="1" applyFill="1" applyBorder="1" applyAlignment="1"/>
    <xf numFmtId="4" fontId="6" fillId="4" borderId="16" xfId="3" applyNumberFormat="1" applyFont="1" applyFill="1" applyBorder="1" applyAlignment="1"/>
    <xf numFmtId="4" fontId="6" fillId="0" borderId="16" xfId="3" applyNumberFormat="1" applyFont="1" applyBorder="1" applyAlignment="1"/>
    <xf numFmtId="3" fontId="6" fillId="4" borderId="0" xfId="3" applyNumberFormat="1" applyFont="1" applyFill="1" applyBorder="1" applyAlignment="1">
      <alignment vertical="top"/>
    </xf>
    <xf numFmtId="0" fontId="6" fillId="4" borderId="0" xfId="3" applyFont="1" applyFill="1" applyBorder="1" applyAlignment="1">
      <alignment vertical="top" wrapText="1"/>
    </xf>
    <xf numFmtId="0" fontId="6" fillId="4" borderId="0" xfId="3" applyFont="1" applyFill="1" applyBorder="1" applyAlignment="1"/>
    <xf numFmtId="4" fontId="6" fillId="4" borderId="0" xfId="3" applyNumberFormat="1" applyFont="1" applyFill="1" applyBorder="1" applyAlignment="1"/>
    <xf numFmtId="3" fontId="6" fillId="0" borderId="16" xfId="3" applyNumberFormat="1" applyFont="1" applyFill="1" applyBorder="1" applyAlignment="1">
      <alignment vertical="top"/>
    </xf>
    <xf numFmtId="0" fontId="6" fillId="0" borderId="16" xfId="3" applyFont="1" applyFill="1" applyBorder="1" applyAlignment="1">
      <alignment vertical="top" wrapText="1"/>
    </xf>
    <xf numFmtId="0" fontId="6" fillId="0" borderId="16" xfId="3" applyFont="1" applyFill="1" applyBorder="1" applyAlignment="1"/>
    <xf numFmtId="4" fontId="6" fillId="0" borderId="16" xfId="3" applyNumberFormat="1" applyFont="1" applyFill="1" applyBorder="1" applyAlignment="1"/>
    <xf numFmtId="4" fontId="6" fillId="0" borderId="16" xfId="1" applyNumberFormat="1" applyFont="1" applyFill="1" applyBorder="1" applyAlignment="1"/>
    <xf numFmtId="164" fontId="6" fillId="0" borderId="0" xfId="3" applyNumberFormat="1" applyFont="1" applyFill="1" applyBorder="1" applyAlignment="1"/>
    <xf numFmtId="164" fontId="6" fillId="4" borderId="16" xfId="3" applyNumberFormat="1" applyFont="1" applyFill="1" applyBorder="1" applyAlignment="1"/>
    <xf numFmtId="0" fontId="14" fillId="0" borderId="0" xfId="3" applyFont="1" applyAlignment="1">
      <alignment horizontal="center"/>
    </xf>
    <xf numFmtId="0" fontId="7" fillId="0" borderId="0" xfId="3" applyFont="1" applyFill="1" applyBorder="1" applyAlignment="1">
      <alignment vertical="top"/>
    </xf>
    <xf numFmtId="3" fontId="7" fillId="0" borderId="0" xfId="3" applyNumberFormat="1" applyFont="1" applyFill="1" applyBorder="1" applyAlignment="1">
      <alignment vertical="top"/>
    </xf>
    <xf numFmtId="0" fontId="7" fillId="0" borderId="0" xfId="3" applyFont="1" applyFill="1" applyBorder="1" applyAlignment="1">
      <alignment vertical="top" wrapText="1"/>
    </xf>
    <xf numFmtId="165" fontId="6" fillId="0" borderId="0" xfId="3" applyNumberFormat="1" applyFont="1" applyFill="1" applyBorder="1" applyAlignment="1">
      <alignment vertical="top"/>
    </xf>
    <xf numFmtId="0" fontId="6" fillId="0" borderId="0" xfId="1" applyFont="1" applyFill="1" applyBorder="1" applyAlignment="1"/>
    <xf numFmtId="0" fontId="7" fillId="0" borderId="0" xfId="3" applyFont="1" applyFill="1"/>
    <xf numFmtId="165" fontId="6" fillId="0" borderId="16" xfId="3" applyNumberFormat="1" applyFont="1" applyFill="1" applyBorder="1" applyAlignment="1">
      <alignment vertical="top"/>
    </xf>
    <xf numFmtId="0" fontId="6" fillId="0" borderId="16" xfId="1" applyFont="1" applyFill="1" applyBorder="1" applyAlignment="1"/>
    <xf numFmtId="164" fontId="6" fillId="0" borderId="16" xfId="3" applyNumberFormat="1" applyFont="1" applyFill="1" applyBorder="1" applyAlignment="1"/>
    <xf numFmtId="164" fontId="6" fillId="3" borderId="16" xfId="3" applyNumberFormat="1" applyFont="1" applyFill="1" applyBorder="1" applyAlignment="1"/>
    <xf numFmtId="0" fontId="6" fillId="0" borderId="30" xfId="3" applyFont="1" applyBorder="1" applyAlignment="1">
      <alignment vertical="top"/>
    </xf>
    <xf numFmtId="3" fontId="6" fillId="0" borderId="30" xfId="3" applyNumberFormat="1" applyFont="1" applyBorder="1" applyAlignment="1">
      <alignment vertical="top"/>
    </xf>
    <xf numFmtId="0" fontId="6" fillId="0" borderId="30" xfId="3" applyFont="1" applyBorder="1" applyAlignment="1">
      <alignment vertical="top" wrapText="1"/>
    </xf>
    <xf numFmtId="0" fontId="6" fillId="0" borderId="30" xfId="3" applyFont="1" applyBorder="1" applyAlignment="1"/>
    <xf numFmtId="164" fontId="6" fillId="0" borderId="30" xfId="3" applyNumberFormat="1" applyFont="1" applyBorder="1" applyAlignment="1"/>
    <xf numFmtId="4" fontId="6" fillId="0" borderId="30" xfId="3" applyNumberFormat="1" applyFont="1" applyBorder="1" applyAlignment="1"/>
    <xf numFmtId="4" fontId="6" fillId="0" borderId="16" xfId="3" applyNumberFormat="1" applyFont="1" applyBorder="1"/>
    <xf numFmtId="4" fontId="6" fillId="0" borderId="0" xfId="3" applyNumberFormat="1" applyFont="1" applyBorder="1"/>
    <xf numFmtId="0" fontId="15" fillId="0" borderId="0" xfId="3" applyFont="1"/>
    <xf numFmtId="0" fontId="7" fillId="0" borderId="0" xfId="3" applyFont="1" applyAlignment="1">
      <alignment vertical="top"/>
    </xf>
    <xf numFmtId="3" fontId="7" fillId="0" borderId="0" xfId="3" applyNumberFormat="1" applyFont="1" applyAlignment="1">
      <alignment vertical="top"/>
    </xf>
    <xf numFmtId="0" fontId="6" fillId="0" borderId="16" xfId="3" applyFont="1" applyFill="1" applyBorder="1" applyAlignment="1">
      <alignment vertical="top"/>
    </xf>
    <xf numFmtId="4" fontId="6" fillId="3" borderId="16" xfId="3" applyNumberFormat="1" applyFont="1" applyFill="1" applyBorder="1" applyAlignment="1"/>
    <xf numFmtId="4" fontId="6" fillId="3" borderId="0" xfId="3" applyNumberFormat="1" applyFont="1" applyFill="1" applyBorder="1" applyAlignment="1"/>
    <xf numFmtId="0" fontId="6" fillId="0" borderId="0" xfId="3" applyNumberFormat="1" applyFont="1" applyFill="1" applyBorder="1" applyAlignment="1">
      <alignment horizontal="left" vertical="top"/>
    </xf>
    <xf numFmtId="164" fontId="6" fillId="0" borderId="0" xfId="3" applyNumberFormat="1" applyFont="1" applyBorder="1" applyAlignment="1">
      <alignment wrapText="1"/>
    </xf>
    <xf numFmtId="0" fontId="16" fillId="4" borderId="0" xfId="3" applyFont="1" applyFill="1" applyBorder="1" applyAlignment="1">
      <alignment vertical="top" wrapText="1"/>
    </xf>
    <xf numFmtId="0" fontId="6" fillId="0" borderId="0" xfId="1" applyFont="1" applyBorder="1" applyAlignment="1"/>
    <xf numFmtId="164" fontId="6" fillId="4" borderId="0" xfId="3" applyNumberFormat="1" applyFont="1" applyFill="1" applyBorder="1" applyAlignment="1"/>
    <xf numFmtId="3" fontId="6" fillId="0" borderId="16" xfId="3" applyNumberFormat="1" applyFont="1" applyBorder="1" applyAlignment="1">
      <alignment horizontal="left" vertical="top"/>
    </xf>
    <xf numFmtId="0" fontId="6" fillId="0" borderId="16" xfId="3" applyFont="1" applyBorder="1" applyAlignment="1"/>
    <xf numFmtId="164" fontId="6" fillId="0" borderId="16" xfId="3" applyNumberFormat="1" applyFont="1" applyBorder="1" applyAlignment="1"/>
    <xf numFmtId="0" fontId="6" fillId="0" borderId="31" xfId="3" applyFont="1" applyBorder="1" applyAlignment="1">
      <alignment vertical="top"/>
    </xf>
    <xf numFmtId="3" fontId="6" fillId="0" borderId="31" xfId="3" applyNumberFormat="1" applyFont="1" applyBorder="1" applyAlignment="1">
      <alignment horizontal="left" vertical="top"/>
    </xf>
    <xf numFmtId="0" fontId="6" fillId="0" borderId="31" xfId="3" applyFont="1" applyFill="1" applyBorder="1" applyAlignment="1">
      <alignment vertical="top" wrapText="1"/>
    </xf>
    <xf numFmtId="0" fontId="6" fillId="0" borderId="31" xfId="3" applyFont="1" applyBorder="1" applyAlignment="1"/>
    <xf numFmtId="164" fontId="6" fillId="0" borderId="31" xfId="3" applyNumberFormat="1" applyFont="1" applyBorder="1" applyAlignment="1"/>
    <xf numFmtId="4" fontId="6" fillId="0" borderId="31" xfId="3" applyNumberFormat="1" applyFont="1" applyBorder="1" applyAlignment="1"/>
    <xf numFmtId="4" fontId="7" fillId="0" borderId="19" xfId="3" applyNumberFormat="1" applyFont="1" applyBorder="1"/>
    <xf numFmtId="4" fontId="7" fillId="0" borderId="0" xfId="3" applyNumberFormat="1" applyFont="1" applyBorder="1"/>
    <xf numFmtId="3" fontId="6" fillId="0" borderId="0" xfId="3" applyNumberFormat="1" applyFont="1" applyBorder="1" applyAlignment="1">
      <alignment horizontal="left" vertical="top"/>
    </xf>
    <xf numFmtId="3" fontId="6" fillId="5" borderId="16" xfId="3" applyNumberFormat="1" applyFont="1" applyFill="1" applyBorder="1" applyAlignment="1">
      <alignment vertical="top"/>
    </xf>
    <xf numFmtId="4" fontId="7" fillId="3" borderId="17" xfId="3" applyNumberFormat="1" applyFont="1" applyFill="1" applyBorder="1" applyAlignment="1"/>
    <xf numFmtId="4" fontId="7" fillId="3" borderId="0" xfId="3" applyNumberFormat="1" applyFont="1" applyFill="1" applyBorder="1" applyAlignment="1"/>
    <xf numFmtId="3" fontId="6" fillId="0" borderId="16" xfId="3" applyNumberFormat="1" applyFont="1" applyBorder="1" applyAlignment="1">
      <alignment vertical="top"/>
    </xf>
    <xf numFmtId="166" fontId="6" fillId="0" borderId="16" xfId="3" applyNumberFormat="1" applyFont="1" applyBorder="1" applyAlignment="1">
      <alignment vertical="top" wrapText="1"/>
    </xf>
    <xf numFmtId="0" fontId="6" fillId="0" borderId="16" xfId="3" applyFont="1" applyBorder="1" applyAlignment="1">
      <alignment vertical="top" wrapText="1"/>
    </xf>
    <xf numFmtId="0" fontId="6" fillId="0" borderId="32" xfId="3" applyFont="1" applyBorder="1" applyAlignment="1">
      <alignment vertical="top"/>
    </xf>
    <xf numFmtId="3" fontId="6" fillId="0" borderId="32" xfId="3" applyNumberFormat="1" applyFont="1" applyBorder="1" applyAlignment="1">
      <alignment vertical="top"/>
    </xf>
    <xf numFmtId="0" fontId="6" fillId="0" borderId="32" xfId="3" applyFont="1" applyBorder="1" applyAlignment="1">
      <alignment vertical="top" wrapText="1"/>
    </xf>
    <xf numFmtId="0" fontId="6" fillId="0" borderId="32" xfId="3" applyFont="1" applyBorder="1" applyAlignment="1"/>
    <xf numFmtId="164" fontId="6" fillId="0" borderId="32" xfId="3" applyNumberFormat="1" applyFont="1" applyBorder="1" applyAlignment="1"/>
    <xf numFmtId="4" fontId="6" fillId="0" borderId="32" xfId="3" applyNumberFormat="1" applyFont="1" applyBorder="1" applyAlignment="1"/>
    <xf numFmtId="0" fontId="17" fillId="0" borderId="0" xfId="3" applyFont="1" applyBorder="1" applyAlignment="1">
      <alignment vertical="top"/>
    </xf>
    <xf numFmtId="3" fontId="11" fillId="0" borderId="0" xfId="3" applyNumberFormat="1" applyFont="1" applyBorder="1" applyAlignment="1">
      <alignment vertical="top"/>
    </xf>
    <xf numFmtId="0" fontId="11" fillId="0" borderId="0" xfId="3" applyFont="1" applyBorder="1" applyAlignment="1">
      <alignment vertical="top" wrapText="1"/>
    </xf>
    <xf numFmtId="0" fontId="11" fillId="0" borderId="0" xfId="3" applyFont="1" applyBorder="1" applyAlignment="1"/>
    <xf numFmtId="164" fontId="11" fillId="0" borderId="0" xfId="3" applyNumberFormat="1" applyFont="1" applyBorder="1" applyAlignment="1"/>
    <xf numFmtId="4" fontId="11" fillId="0" borderId="0" xfId="3" applyNumberFormat="1" applyFont="1" applyBorder="1" applyAlignment="1"/>
    <xf numFmtId="0" fontId="6" fillId="0" borderId="16" xfId="3" applyFont="1" applyFill="1" applyBorder="1" applyAlignment="1" applyProtection="1">
      <alignment horizontal="left" vertical="top"/>
      <protection locked="0"/>
    </xf>
    <xf numFmtId="0" fontId="6" fillId="0" borderId="16" xfId="3" applyFont="1" applyFill="1" applyBorder="1" applyAlignment="1" applyProtection="1">
      <alignment horizontal="justify" vertical="top"/>
      <protection locked="0"/>
    </xf>
    <xf numFmtId="0" fontId="6" fillId="0" borderId="16" xfId="3" applyFont="1" applyFill="1" applyBorder="1" applyAlignment="1" applyProtection="1">
      <alignment horizontal="right"/>
      <protection locked="0"/>
    </xf>
    <xf numFmtId="4" fontId="6" fillId="0" borderId="16" xfId="3" applyNumberFormat="1" applyFont="1" applyFill="1" applyBorder="1" applyProtection="1">
      <protection locked="0"/>
    </xf>
    <xf numFmtId="0" fontId="7" fillId="0" borderId="0" xfId="3" applyFont="1" applyFill="1" applyBorder="1" applyAlignment="1" applyProtection="1">
      <alignment horizontal="left"/>
      <protection locked="0"/>
    </xf>
    <xf numFmtId="0" fontId="6" fillId="0" borderId="0" xfId="3" applyFont="1" applyFill="1" applyBorder="1" applyAlignment="1" applyProtection="1">
      <alignment horizontal="justify" wrapText="1"/>
      <protection locked="0"/>
    </xf>
    <xf numFmtId="2" fontId="6" fillId="0" borderId="0" xfId="3" applyNumberFormat="1" applyFont="1" applyFill="1" applyBorder="1" applyAlignment="1" applyProtection="1">
      <alignment horizontal="center"/>
      <protection locked="0"/>
    </xf>
    <xf numFmtId="0" fontId="6" fillId="0" borderId="33" xfId="3" applyFont="1" applyBorder="1" applyAlignment="1">
      <alignment vertical="top" wrapText="1"/>
    </xf>
    <xf numFmtId="0" fontId="6" fillId="0" borderId="15" xfId="1" applyFont="1" applyBorder="1" applyAlignment="1"/>
    <xf numFmtId="0" fontId="6" fillId="0" borderId="0" xfId="1" applyFont="1" applyBorder="1" applyAlignment="1">
      <alignment vertical="top"/>
    </xf>
    <xf numFmtId="0" fontId="6" fillId="0" borderId="0" xfId="1" applyFont="1" applyBorder="1" applyAlignment="1">
      <alignment vertical="top" wrapText="1"/>
    </xf>
    <xf numFmtId="164" fontId="6" fillId="0" borderId="0" xfId="1" applyNumberFormat="1" applyFont="1" applyBorder="1" applyAlignment="1"/>
    <xf numFmtId="4" fontId="6" fillId="0" borderId="0" xfId="1" applyNumberFormat="1" applyFont="1" applyBorder="1" applyAlignment="1"/>
    <xf numFmtId="164" fontId="5" fillId="0" borderId="0" xfId="3" applyNumberFormat="1" applyFont="1" applyBorder="1" applyAlignment="1"/>
    <xf numFmtId="0" fontId="9" fillId="0" borderId="0" xfId="3" applyFont="1" applyFill="1" applyBorder="1"/>
    <xf numFmtId="4" fontId="9" fillId="0" borderId="0" xfId="3" applyNumberFormat="1" applyFont="1" applyFill="1" applyBorder="1"/>
    <xf numFmtId="0" fontId="5" fillId="0" borderId="0" xfId="0" applyFont="1" applyAlignment="1">
      <alignment wrapText="1"/>
    </xf>
    <xf numFmtId="0" fontId="5" fillId="0" borderId="0" xfId="0" quotePrefix="1" applyFont="1" applyFill="1" applyAlignment="1">
      <alignment wrapText="1"/>
    </xf>
    <xf numFmtId="49" fontId="6" fillId="0" borderId="0" xfId="0" applyNumberFormat="1" applyFont="1" applyFill="1" applyBorder="1" applyAlignment="1" applyProtection="1">
      <protection locked="0"/>
    </xf>
    <xf numFmtId="0" fontId="14" fillId="0" borderId="0" xfId="3" applyFont="1" applyFill="1" applyAlignment="1">
      <alignment horizontal="center"/>
    </xf>
    <xf numFmtId="49" fontId="6" fillId="0" borderId="16" xfId="3" applyNumberFormat="1" applyFont="1" applyFill="1" applyBorder="1" applyAlignment="1" applyProtection="1">
      <protection locked="0"/>
    </xf>
    <xf numFmtId="49" fontId="6" fillId="0" borderId="0" xfId="3" applyNumberFormat="1" applyFont="1" applyFill="1" applyBorder="1" applyAlignment="1" applyProtection="1">
      <protection locked="0"/>
    </xf>
    <xf numFmtId="0" fontId="6" fillId="0" borderId="15" xfId="3" applyFont="1" applyBorder="1" applyAlignment="1">
      <alignment vertical="top"/>
    </xf>
    <xf numFmtId="1" fontId="6" fillId="0" borderId="15" xfId="3" applyNumberFormat="1" applyFont="1" applyFill="1" applyBorder="1" applyAlignment="1" applyProtection="1">
      <alignment horizontal="justify" vertical="top" wrapText="1"/>
      <protection locked="0"/>
    </xf>
    <xf numFmtId="4" fontId="0" fillId="0" borderId="0" xfId="0" applyNumberFormat="1"/>
    <xf numFmtId="0" fontId="6" fillId="0" borderId="0" xfId="0" applyFont="1" applyFill="1" applyAlignment="1">
      <alignment vertical="top" wrapText="1"/>
    </xf>
    <xf numFmtId="2" fontId="5" fillId="0" borderId="0" xfId="3" applyNumberFormat="1" applyFont="1"/>
    <xf numFmtId="2" fontId="9" fillId="0" borderId="0" xfId="3" applyNumberFormat="1" applyFont="1"/>
    <xf numFmtId="2" fontId="3" fillId="0" borderId="0" xfId="3" applyNumberFormat="1" applyFont="1"/>
    <xf numFmtId="2" fontId="6" fillId="0" borderId="0" xfId="3" applyNumberFormat="1" applyFont="1" applyFill="1" applyBorder="1" applyAlignment="1" applyProtection="1">
      <alignment horizontal="left"/>
      <protection locked="0"/>
    </xf>
    <xf numFmtId="4" fontId="0" fillId="0" borderId="0" xfId="0" applyNumberFormat="1" applyBorder="1"/>
    <xf numFmtId="0" fontId="21" fillId="0" borderId="0" xfId="3" applyFont="1" applyAlignment="1">
      <alignment vertical="center"/>
    </xf>
    <xf numFmtId="0" fontId="5" fillId="0" borderId="0" xfId="3"/>
    <xf numFmtId="0" fontId="20" fillId="0" borderId="0" xfId="3" applyFont="1" applyAlignment="1">
      <alignment vertical="center"/>
    </xf>
    <xf numFmtId="0" fontId="19" fillId="0" borderId="0" xfId="3" applyFont="1" applyAlignment="1">
      <alignment vertical="center"/>
    </xf>
    <xf numFmtId="0" fontId="22" fillId="0" borderId="0" xfId="3" applyFont="1" applyAlignment="1">
      <alignment vertical="center"/>
    </xf>
    <xf numFmtId="0" fontId="5" fillId="0" borderId="0" xfId="3" applyAlignment="1">
      <alignment vertical="center"/>
    </xf>
    <xf numFmtId="0" fontId="23" fillId="0" borderId="0" xfId="3" applyFont="1"/>
    <xf numFmtId="0" fontId="19" fillId="0" borderId="0" xfId="3" quotePrefix="1" applyFont="1" applyAlignment="1">
      <alignment horizontal="left" vertical="center"/>
    </xf>
    <xf numFmtId="0" fontId="26" fillId="0" borderId="0" xfId="3" applyFont="1"/>
    <xf numFmtId="0" fontId="19" fillId="0" borderId="0" xfId="3" applyFont="1" applyAlignment="1">
      <alignment horizontal="left" vertical="center"/>
    </xf>
    <xf numFmtId="0" fontId="23" fillId="0" borderId="0" xfId="3" applyFont="1" applyAlignment="1">
      <alignment vertical="center"/>
    </xf>
    <xf numFmtId="3" fontId="6" fillId="0" borderId="11" xfId="3" applyNumberFormat="1" applyFont="1" applyFill="1" applyBorder="1" applyAlignment="1">
      <alignment vertical="top"/>
    </xf>
    <xf numFmtId="0" fontId="6" fillId="0" borderId="13" xfId="1" applyFont="1" applyFill="1" applyBorder="1" applyAlignment="1"/>
    <xf numFmtId="0" fontId="8" fillId="3" borderId="15" xfId="0" applyFont="1" applyFill="1" applyBorder="1" applyAlignment="1">
      <alignment horizontal="left" vertical="top" wrapText="1"/>
    </xf>
    <xf numFmtId="0" fontId="7" fillId="2" borderId="8" xfId="0" applyFont="1" applyFill="1" applyBorder="1" applyAlignment="1" applyProtection="1">
      <alignment horizontal="left" vertical="top" wrapText="1"/>
      <protection locked="0"/>
    </xf>
    <xf numFmtId="0" fontId="0" fillId="0" borderId="9" xfId="0" applyBorder="1" applyAlignment="1">
      <alignment wrapText="1"/>
    </xf>
    <xf numFmtId="0" fontId="0" fillId="0" borderId="10" xfId="0" applyBorder="1" applyAlignment="1">
      <alignment wrapText="1"/>
    </xf>
    <xf numFmtId="0" fontId="6" fillId="0" borderId="6" xfId="0" applyFont="1" applyBorder="1" applyAlignment="1">
      <alignment vertical="top" wrapText="1"/>
    </xf>
    <xf numFmtId="0" fontId="5" fillId="0" borderId="5" xfId="0" applyFont="1" applyBorder="1" applyAlignment="1">
      <alignment wrapText="1"/>
    </xf>
    <xf numFmtId="0" fontId="5" fillId="0" borderId="7" xfId="0" applyFont="1" applyBorder="1" applyAlignment="1">
      <alignment wrapText="1"/>
    </xf>
    <xf numFmtId="0" fontId="27" fillId="0" borderId="0" xfId="3" applyFont="1" applyAlignment="1">
      <alignment horizontal="left" vertical="center" wrapText="1"/>
    </xf>
    <xf numFmtId="0" fontId="19" fillId="0" borderId="0" xfId="3" applyFont="1" applyAlignment="1">
      <alignment horizontal="left" vertical="center" wrapText="1"/>
    </xf>
    <xf numFmtId="0" fontId="19" fillId="0" borderId="0" xfId="3" quotePrefix="1" applyFont="1" applyAlignment="1">
      <alignment horizontal="left" vertical="center" wrapText="1"/>
    </xf>
    <xf numFmtId="0" fontId="22" fillId="0" borderId="0" xfId="3" applyFont="1" applyAlignment="1">
      <alignment vertical="center"/>
    </xf>
    <xf numFmtId="0" fontId="22" fillId="0" borderId="0" xfId="3" applyFont="1" applyAlignment="1">
      <alignment horizontal="left" vertical="center" wrapText="1"/>
    </xf>
    <xf numFmtId="0" fontId="7" fillId="2" borderId="20" xfId="0" applyFont="1" applyFill="1" applyBorder="1" applyAlignment="1" applyProtection="1">
      <alignment horizontal="left" vertical="top" wrapText="1"/>
      <protection locked="0"/>
    </xf>
    <xf numFmtId="0" fontId="0" fillId="0" borderId="0" xfId="0" applyBorder="1" applyAlignment="1">
      <alignment wrapText="1"/>
    </xf>
    <xf numFmtId="0" fontId="0" fillId="0" borderId="21" xfId="0" applyBorder="1" applyAlignment="1">
      <alignment wrapText="1"/>
    </xf>
    <xf numFmtId="0" fontId="6" fillId="0" borderId="0" xfId="3" applyFont="1" applyAlignment="1">
      <alignment horizontal="justify"/>
    </xf>
    <xf numFmtId="0" fontId="5" fillId="0" borderId="0" xfId="3" applyFont="1" applyAlignment="1"/>
    <xf numFmtId="0" fontId="7" fillId="2" borderId="20" xfId="3" applyFont="1" applyFill="1" applyBorder="1" applyAlignment="1" applyProtection="1">
      <alignment horizontal="left" vertical="top" wrapText="1"/>
      <protection locked="0"/>
    </xf>
    <xf numFmtId="0" fontId="5" fillId="0" borderId="0" xfId="3" applyBorder="1" applyAlignment="1">
      <alignment wrapText="1"/>
    </xf>
    <xf numFmtId="0" fontId="5" fillId="0" borderId="21" xfId="3" applyBorder="1" applyAlignment="1">
      <alignment wrapText="1"/>
    </xf>
    <xf numFmtId="0" fontId="6" fillId="0" borderId="0" xfId="3" applyFont="1" applyAlignment="1">
      <alignment horizontal="justify" wrapText="1"/>
    </xf>
  </cellXfs>
  <cellStyles count="5">
    <cellStyle name="Excel Built-in Normal" xfId="1"/>
    <cellStyle name="Navadno" xfId="0" builtinId="0"/>
    <cellStyle name="Navadno 2" xfId="3"/>
    <cellStyle name="Navadno 2 2" xfId="4"/>
    <cellStyle name="Navadno_A. CESTA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ColWidth="9" defaultRowHeight="13.8" x14ac:dyDescent="0.25"/>
  <cols>
    <col min="1" max="1" width="5.88671875" style="1" customWidth="1"/>
    <col min="2" max="2" width="8.44140625" style="2" customWidth="1"/>
    <col min="3" max="3" width="32" style="3" customWidth="1"/>
    <col min="4" max="4" width="5" style="4" customWidth="1"/>
    <col min="5" max="5" width="11" style="5" customWidth="1"/>
    <col min="6" max="6" width="10" style="6" customWidth="1"/>
    <col min="7" max="7" width="19.6640625" style="6" customWidth="1"/>
    <col min="11" max="11" width="21.6640625" customWidth="1"/>
  </cols>
  <sheetData>
    <row r="1" spans="1:14" ht="15.6" x14ac:dyDescent="0.3">
      <c r="A1" s="16"/>
      <c r="B1" s="17"/>
      <c r="C1" s="18"/>
      <c r="D1" s="19"/>
      <c r="E1" s="20"/>
      <c r="F1" s="21"/>
      <c r="G1" s="21"/>
      <c r="H1" s="22"/>
      <c r="I1" s="7"/>
      <c r="J1" s="7"/>
      <c r="K1" s="7"/>
    </row>
    <row r="2" spans="1:14" x14ac:dyDescent="0.25">
      <c r="A2" s="16"/>
      <c r="B2" s="17"/>
      <c r="C2" s="18"/>
      <c r="D2" s="19"/>
      <c r="E2" s="20"/>
      <c r="F2" s="21"/>
      <c r="G2" s="21"/>
      <c r="H2" s="23"/>
    </row>
    <row r="3" spans="1:14" x14ac:dyDescent="0.25">
      <c r="A3" s="16"/>
      <c r="B3" s="17"/>
      <c r="C3" s="18"/>
      <c r="D3" s="19"/>
      <c r="E3" s="20"/>
      <c r="F3" s="21"/>
      <c r="G3" s="21"/>
      <c r="H3" s="23"/>
    </row>
    <row r="4" spans="1:14" x14ac:dyDescent="0.25">
      <c r="A4" s="16"/>
      <c r="B4" s="17"/>
      <c r="C4" s="18"/>
      <c r="D4" s="19"/>
      <c r="E4" s="20"/>
      <c r="F4" s="21"/>
      <c r="G4" s="21"/>
      <c r="H4" s="23"/>
    </row>
    <row r="5" spans="1:14" x14ac:dyDescent="0.25">
      <c r="A5" s="16"/>
      <c r="B5" s="17"/>
      <c r="C5" s="18"/>
      <c r="D5" s="19"/>
      <c r="E5" s="20"/>
      <c r="F5" s="21"/>
      <c r="G5" s="21"/>
      <c r="H5" s="23"/>
    </row>
    <row r="6" spans="1:14" x14ac:dyDescent="0.25">
      <c r="A6" s="16"/>
      <c r="B6" s="17"/>
      <c r="C6" s="18"/>
      <c r="D6" s="19"/>
      <c r="E6" s="20"/>
      <c r="F6" s="21"/>
      <c r="G6" s="21"/>
      <c r="H6" s="23"/>
    </row>
    <row r="7" spans="1:14" x14ac:dyDescent="0.25">
      <c r="A7" s="16"/>
      <c r="B7" s="17"/>
      <c r="C7" s="18"/>
      <c r="D7" s="19"/>
      <c r="E7" s="20"/>
      <c r="F7" s="21"/>
      <c r="G7" s="21"/>
      <c r="H7" s="23"/>
    </row>
    <row r="8" spans="1:14" x14ac:dyDescent="0.25">
      <c r="A8" s="58" t="s">
        <v>19</v>
      </c>
      <c r="B8" s="59"/>
      <c r="C8" s="60"/>
      <c r="D8" s="61"/>
      <c r="E8" s="62"/>
      <c r="F8" s="63"/>
      <c r="G8" s="64"/>
      <c r="H8" s="23"/>
    </row>
    <row r="9" spans="1:14" ht="34.5" customHeight="1" x14ac:dyDescent="0.25">
      <c r="A9" s="440" t="s">
        <v>111</v>
      </c>
      <c r="B9" s="441"/>
      <c r="C9" s="441"/>
      <c r="D9" s="441"/>
      <c r="E9" s="441"/>
      <c r="F9" s="441"/>
      <c r="G9" s="442"/>
      <c r="H9" s="23"/>
    </row>
    <row r="10" spans="1:14" x14ac:dyDescent="0.25">
      <c r="A10" s="29"/>
      <c r="B10" s="17"/>
      <c r="C10" s="30"/>
      <c r="D10" s="26"/>
      <c r="E10" s="27"/>
      <c r="F10" s="28"/>
      <c r="G10" s="28"/>
      <c r="H10" s="23"/>
    </row>
    <row r="11" spans="1:14" x14ac:dyDescent="0.25">
      <c r="K11" s="156"/>
    </row>
    <row r="12" spans="1:14" ht="13.2" x14ac:dyDescent="0.25">
      <c r="A12" s="8" t="s">
        <v>110</v>
      </c>
      <c r="B12"/>
      <c r="C12"/>
      <c r="D12"/>
      <c r="E12"/>
      <c r="F12"/>
      <c r="G12"/>
      <c r="K12" s="156"/>
    </row>
    <row r="13" spans="1:14" s="41" customFormat="1" x14ac:dyDescent="0.25">
      <c r="A13" s="268" t="s">
        <v>97</v>
      </c>
      <c r="B13" s="107" t="s">
        <v>56</v>
      </c>
      <c r="C13" s="65"/>
      <c r="D13" s="66"/>
      <c r="E13" s="67"/>
      <c r="F13" s="68"/>
      <c r="G13" s="69">
        <f>'3.1-OPOR-PODP. KONSTR.'!G25</f>
        <v>0</v>
      </c>
      <c r="I13" s="49"/>
      <c r="J13" s="46"/>
      <c r="K13" s="145"/>
      <c r="L13" s="43"/>
      <c r="M13" s="51"/>
      <c r="N13" s="51"/>
    </row>
    <row r="14" spans="1:14" s="41" customFormat="1" x14ac:dyDescent="0.25">
      <c r="A14" s="268" t="s">
        <v>98</v>
      </c>
      <c r="B14" s="107" t="s">
        <v>57</v>
      </c>
      <c r="C14" s="65"/>
      <c r="D14" s="66"/>
      <c r="E14" s="67"/>
      <c r="F14" s="68"/>
      <c r="G14" s="69">
        <f>'3.2-CESTA'!G29</f>
        <v>0</v>
      </c>
      <c r="I14" s="49"/>
      <c r="J14" s="46"/>
      <c r="K14" s="145"/>
      <c r="L14" s="43"/>
      <c r="M14" s="51"/>
      <c r="N14" s="51"/>
    </row>
    <row r="15" spans="1:14" s="41" customFormat="1" x14ac:dyDescent="0.25">
      <c r="A15" s="268" t="s">
        <v>99</v>
      </c>
      <c r="B15" s="107" t="s">
        <v>100</v>
      </c>
      <c r="C15" s="65"/>
      <c r="D15" s="66"/>
      <c r="E15" s="67"/>
      <c r="F15" s="68"/>
      <c r="G15" s="69">
        <f>'3.3-ODVODNJA'!G25</f>
        <v>0</v>
      </c>
      <c r="I15" s="49"/>
      <c r="J15" s="46"/>
      <c r="K15" s="145"/>
      <c r="L15" s="43"/>
      <c r="M15" s="51"/>
      <c r="N15" s="51"/>
    </row>
    <row r="16" spans="1:14" s="41" customFormat="1" x14ac:dyDescent="0.25">
      <c r="A16" s="268" t="s">
        <v>367</v>
      </c>
      <c r="B16" s="107" t="s">
        <v>368</v>
      </c>
      <c r="C16" s="65"/>
      <c r="D16" s="66"/>
      <c r="E16" s="67"/>
      <c r="F16" s="68"/>
      <c r="G16" s="69">
        <f>'9.6-VARN.NAČRT'!G25</f>
        <v>0</v>
      </c>
      <c r="I16" s="49"/>
      <c r="J16" s="46"/>
      <c r="K16" s="145"/>
      <c r="L16" s="43"/>
      <c r="M16" s="51"/>
      <c r="N16" s="51"/>
    </row>
    <row r="17" spans="1:14" s="41" customFormat="1" x14ac:dyDescent="0.25">
      <c r="A17" s="45" t="s">
        <v>230</v>
      </c>
      <c r="B17" s="43"/>
      <c r="C17" s="46"/>
      <c r="D17" s="47"/>
      <c r="E17" s="48"/>
      <c r="F17" s="44"/>
      <c r="G17" s="44"/>
      <c r="H17" s="154"/>
      <c r="I17" s="49"/>
      <c r="J17" s="46"/>
      <c r="K17" s="51"/>
      <c r="L17" s="43"/>
      <c r="M17" s="51"/>
      <c r="N17" s="51"/>
    </row>
    <row r="18" spans="1:14" x14ac:dyDescent="0.25">
      <c r="A18" s="28" t="s">
        <v>4</v>
      </c>
      <c r="B18" s="31"/>
      <c r="C18" s="32"/>
      <c r="D18" s="26"/>
      <c r="F18" s="28"/>
      <c r="G18" s="28">
        <f>SUM(G13:G16)</f>
        <v>0</v>
      </c>
      <c r="H18" s="155"/>
      <c r="I18" s="156"/>
      <c r="K18" s="425"/>
    </row>
    <row r="19" spans="1:14" x14ac:dyDescent="0.25">
      <c r="A19" s="28"/>
      <c r="B19" s="31"/>
      <c r="C19" s="32"/>
      <c r="D19" s="26"/>
      <c r="F19" s="28"/>
      <c r="G19" s="28"/>
      <c r="H19" s="155"/>
      <c r="I19" s="156"/>
      <c r="K19" s="425"/>
    </row>
    <row r="20" spans="1:14" x14ac:dyDescent="0.25">
      <c r="A20" s="28" t="s">
        <v>369</v>
      </c>
      <c r="B20" s="31"/>
      <c r="C20" s="32"/>
      <c r="D20" s="26"/>
      <c r="F20" s="28"/>
      <c r="G20" s="28">
        <f>G18*0.1</f>
        <v>0</v>
      </c>
      <c r="H20" s="155"/>
      <c r="I20" s="156"/>
      <c r="K20" s="425"/>
    </row>
    <row r="21" spans="1:14" x14ac:dyDescent="0.25">
      <c r="A21" s="45" t="s">
        <v>230</v>
      </c>
      <c r="B21" s="43"/>
      <c r="C21" s="46"/>
      <c r="D21" s="47"/>
      <c r="E21" s="48"/>
      <c r="F21" s="44"/>
      <c r="G21" s="44"/>
      <c r="H21" s="154"/>
      <c r="I21" s="49"/>
    </row>
    <row r="22" spans="1:14" x14ac:dyDescent="0.25">
      <c r="A22" s="28" t="s">
        <v>4</v>
      </c>
      <c r="B22" s="24"/>
      <c r="C22" s="25"/>
      <c r="D22" s="26"/>
      <c r="E22" s="27"/>
      <c r="F22" s="28"/>
      <c r="G22" s="33">
        <f>G18+G20</f>
        <v>0</v>
      </c>
      <c r="H22" s="155"/>
      <c r="I22" s="156"/>
      <c r="K22" s="419"/>
    </row>
    <row r="23" spans="1:14" x14ac:dyDescent="0.25">
      <c r="A23" s="28"/>
      <c r="B23" s="24"/>
      <c r="C23" s="25"/>
      <c r="D23" s="26"/>
      <c r="E23" s="27"/>
      <c r="F23" s="28"/>
      <c r="G23" s="33"/>
      <c r="H23" s="155"/>
      <c r="I23" s="156"/>
      <c r="K23" s="419"/>
    </row>
    <row r="24" spans="1:14" x14ac:dyDescent="0.25">
      <c r="A24" s="29" t="s">
        <v>23</v>
      </c>
      <c r="B24" s="24"/>
      <c r="C24" s="25"/>
      <c r="D24" s="26"/>
      <c r="E24" s="27"/>
      <c r="F24" s="28"/>
      <c r="G24" s="115">
        <f>PRODUCT(G22,0.22)</f>
        <v>0</v>
      </c>
      <c r="H24" s="155"/>
      <c r="I24" s="156"/>
    </row>
    <row r="25" spans="1:14" s="41" customFormat="1" x14ac:dyDescent="0.25">
      <c r="A25" s="45" t="s">
        <v>230</v>
      </c>
      <c r="B25" s="43"/>
      <c r="C25" s="46"/>
      <c r="D25" s="47"/>
      <c r="E25" s="48"/>
      <c r="F25" s="44"/>
      <c r="G25" s="44"/>
      <c r="H25" s="154"/>
      <c r="I25" s="49"/>
      <c r="J25" s="46"/>
      <c r="K25" s="50"/>
      <c r="L25" s="43"/>
      <c r="M25" s="51"/>
      <c r="N25" s="51"/>
    </row>
    <row r="26" spans="1:14" x14ac:dyDescent="0.25">
      <c r="A26" s="29"/>
      <c r="B26" s="24"/>
      <c r="C26" s="25"/>
      <c r="D26" s="26"/>
      <c r="E26" s="27"/>
      <c r="F26" s="28"/>
      <c r="G26" s="28"/>
      <c r="H26" s="155"/>
      <c r="I26" s="156"/>
    </row>
    <row r="27" spans="1:14" s="41" customFormat="1" ht="14.4" thickBot="1" x14ac:dyDescent="0.3">
      <c r="A27" s="52" t="s">
        <v>18</v>
      </c>
      <c r="B27" s="53"/>
      <c r="C27" s="54"/>
      <c r="D27" s="55"/>
      <c r="E27" s="56"/>
      <c r="F27" s="57"/>
      <c r="G27" s="57">
        <f>SUM(G22:G24)</f>
        <v>0</v>
      </c>
      <c r="I27" s="49"/>
      <c r="J27" s="46"/>
      <c r="K27" s="50"/>
      <c r="L27" s="43"/>
      <c r="M27" s="51"/>
      <c r="N27" s="51"/>
    </row>
    <row r="32" spans="1:14" ht="123.75" customHeight="1" x14ac:dyDescent="0.25">
      <c r="B32" s="443" t="s">
        <v>101</v>
      </c>
      <c r="C32" s="444"/>
      <c r="D32" s="444"/>
      <c r="E32" s="445"/>
    </row>
  </sheetData>
  <mergeCells count="2">
    <mergeCell ref="A9:G9"/>
    <mergeCell ref="B32:E32"/>
  </mergeCells>
  <phoneticPr fontId="0" type="noConversion"/>
  <pageMargins left="0.98425196850393704" right="0.78740157480314965" top="0.9055118110236221" bottom="1.0629921259842521" header="0.51181102362204722" footer="0.78740157480314965"/>
  <pageSetup paperSize="9" scale="91" orientation="portrait" useFirstPageNumber="1" horizontalDpi="300" verticalDpi="300" r:id="rId1"/>
  <headerFooter alignWithMargins="0">
    <oddHeader>&amp;R&amp;A</oddHeader>
    <oddFooter>&amp;L7460.0014.00&amp;C&amp;"Times New Roman,Navadno"&amp;12 004.0105  T.2.  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24" sqref="A24:G24"/>
    </sheetView>
  </sheetViews>
  <sheetFormatPr defaultRowHeight="13.2" x14ac:dyDescent="0.25"/>
  <sheetData>
    <row r="1" spans="1:5" s="427" customFormat="1" x14ac:dyDescent="0.25">
      <c r="A1" s="426" t="s">
        <v>370</v>
      </c>
    </row>
    <row r="2" spans="1:5" s="427" customFormat="1" x14ac:dyDescent="0.25">
      <c r="A2" s="428" t="s">
        <v>371</v>
      </c>
    </row>
    <row r="3" spans="1:5" s="427" customFormat="1" x14ac:dyDescent="0.25">
      <c r="A3" s="429" t="s">
        <v>372</v>
      </c>
    </row>
    <row r="4" spans="1:5" s="427" customFormat="1" x14ac:dyDescent="0.25">
      <c r="A4" s="429" t="s">
        <v>373</v>
      </c>
    </row>
    <row r="5" spans="1:5" s="427" customFormat="1" x14ac:dyDescent="0.25">
      <c r="A5" s="429" t="s">
        <v>374</v>
      </c>
    </row>
    <row r="6" spans="1:5" s="427" customFormat="1" x14ac:dyDescent="0.25">
      <c r="A6" s="449" t="s">
        <v>375</v>
      </c>
      <c r="B6" s="449"/>
      <c r="C6" s="449"/>
    </row>
    <row r="7" spans="1:5" s="427" customFormat="1" x14ac:dyDescent="0.25">
      <c r="A7" s="430" t="s">
        <v>376</v>
      </c>
      <c r="B7" s="431"/>
      <c r="C7" s="431"/>
    </row>
    <row r="8" spans="1:5" s="427" customFormat="1" x14ac:dyDescent="0.25">
      <c r="A8" s="429" t="s">
        <v>377</v>
      </c>
      <c r="B8" s="429"/>
      <c r="C8" s="431"/>
    </row>
    <row r="9" spans="1:5" s="427" customFormat="1" x14ac:dyDescent="0.25">
      <c r="A9" s="430" t="s">
        <v>378</v>
      </c>
      <c r="B9" s="431"/>
      <c r="C9" s="431"/>
    </row>
    <row r="10" spans="1:5" s="427" customFormat="1" ht="43.2" customHeight="1" x14ac:dyDescent="0.25">
      <c r="A10" s="450" t="s">
        <v>379</v>
      </c>
      <c r="B10" s="450"/>
      <c r="C10" s="450"/>
      <c r="D10" s="450"/>
      <c r="E10" s="450"/>
    </row>
    <row r="11" spans="1:5" s="427" customFormat="1" x14ac:dyDescent="0.25">
      <c r="A11" s="430" t="s">
        <v>380</v>
      </c>
      <c r="B11" s="431"/>
      <c r="C11" s="431"/>
    </row>
    <row r="12" spans="1:5" s="427" customFormat="1" x14ac:dyDescent="0.25">
      <c r="A12" s="429" t="s">
        <v>381</v>
      </c>
      <c r="B12" s="431"/>
      <c r="C12" s="431"/>
    </row>
    <row r="13" spans="1:5" s="427" customFormat="1" x14ac:dyDescent="0.25">
      <c r="A13" s="429" t="s">
        <v>382</v>
      </c>
      <c r="B13" s="431"/>
      <c r="C13" s="431"/>
    </row>
    <row r="14" spans="1:5" s="427" customFormat="1" x14ac:dyDescent="0.25"/>
    <row r="15" spans="1:5" s="427" customFormat="1" x14ac:dyDescent="0.25">
      <c r="A15" s="432" t="s">
        <v>383</v>
      </c>
    </row>
    <row r="16" spans="1:5" s="427" customFormat="1" x14ac:dyDescent="0.25">
      <c r="A16" s="432"/>
    </row>
    <row r="17" spans="1:7" s="427" customFormat="1" ht="13.8" x14ac:dyDescent="0.25">
      <c r="A17" s="433" t="s">
        <v>384</v>
      </c>
      <c r="B17" s="434"/>
      <c r="C17" s="434"/>
      <c r="D17" s="434"/>
      <c r="E17" s="434"/>
      <c r="F17" s="434"/>
      <c r="G17" s="434"/>
    </row>
    <row r="18" spans="1:7" s="427" customFormat="1" ht="13.8" x14ac:dyDescent="0.25">
      <c r="A18" s="435" t="s">
        <v>385</v>
      </c>
      <c r="B18" s="434"/>
      <c r="C18" s="434"/>
      <c r="D18" s="434"/>
      <c r="E18" s="434"/>
      <c r="F18" s="434"/>
      <c r="G18" s="434"/>
    </row>
    <row r="19" spans="1:7" s="427" customFormat="1" ht="13.8" x14ac:dyDescent="0.25">
      <c r="A19" s="435" t="s">
        <v>386</v>
      </c>
      <c r="B19" s="434"/>
      <c r="C19" s="434"/>
      <c r="D19" s="434"/>
      <c r="E19" s="434"/>
      <c r="F19" s="434"/>
      <c r="G19" s="434"/>
    </row>
    <row r="20" spans="1:7" s="427" customFormat="1" ht="13.8" x14ac:dyDescent="0.25">
      <c r="A20" s="435" t="s">
        <v>387</v>
      </c>
      <c r="B20" s="434"/>
      <c r="C20" s="434"/>
      <c r="D20" s="434"/>
      <c r="E20" s="434"/>
      <c r="F20" s="434"/>
      <c r="G20" s="434"/>
    </row>
    <row r="21" spans="1:7" s="427" customFormat="1" ht="87.6" customHeight="1" x14ac:dyDescent="0.25">
      <c r="A21" s="447" t="s">
        <v>388</v>
      </c>
      <c r="B21" s="447"/>
      <c r="C21" s="447"/>
      <c r="D21" s="447"/>
      <c r="E21" s="447"/>
      <c r="F21" s="447"/>
      <c r="G21" s="447"/>
    </row>
    <row r="22" spans="1:7" s="427" customFormat="1" ht="13.8" x14ac:dyDescent="0.25">
      <c r="A22" s="436" t="s">
        <v>389</v>
      </c>
      <c r="B22" s="434"/>
      <c r="C22" s="434"/>
      <c r="D22" s="434"/>
      <c r="E22" s="434"/>
      <c r="F22" s="434"/>
      <c r="G22" s="434"/>
    </row>
    <row r="23" spans="1:7" s="427" customFormat="1" ht="27.6" customHeight="1" x14ac:dyDescent="0.25">
      <c r="A23" s="447" t="s">
        <v>390</v>
      </c>
      <c r="B23" s="447"/>
      <c r="C23" s="447"/>
      <c r="D23" s="447"/>
      <c r="E23" s="447"/>
      <c r="F23" s="447"/>
      <c r="G23" s="447"/>
    </row>
    <row r="24" spans="1:7" s="427" customFormat="1" ht="76.95" customHeight="1" x14ac:dyDescent="0.25">
      <c r="A24" s="447" t="s">
        <v>391</v>
      </c>
      <c r="B24" s="447"/>
      <c r="C24" s="447"/>
      <c r="D24" s="447"/>
      <c r="E24" s="447"/>
      <c r="F24" s="447"/>
      <c r="G24" s="447"/>
    </row>
    <row r="25" spans="1:7" s="427" customFormat="1" ht="31.95" customHeight="1" x14ac:dyDescent="0.25">
      <c r="A25" s="447" t="s">
        <v>392</v>
      </c>
      <c r="B25" s="447"/>
      <c r="C25" s="447"/>
      <c r="D25" s="447"/>
      <c r="E25" s="447"/>
      <c r="F25" s="447"/>
      <c r="G25" s="447"/>
    </row>
    <row r="26" spans="1:7" s="427" customFormat="1" x14ac:dyDescent="0.25"/>
    <row r="27" spans="1:7" s="427" customFormat="1" x14ac:dyDescent="0.25">
      <c r="A27" s="436" t="s">
        <v>393</v>
      </c>
    </row>
    <row r="28" spans="1:7" s="427" customFormat="1" ht="31.95" customHeight="1" x14ac:dyDescent="0.25">
      <c r="A28" s="446" t="s">
        <v>394</v>
      </c>
      <c r="B28" s="446"/>
      <c r="C28" s="446"/>
      <c r="D28" s="446"/>
      <c r="E28" s="446"/>
      <c r="F28" s="446"/>
      <c r="G28" s="446"/>
    </row>
    <row r="29" spans="1:7" s="427" customFormat="1" ht="16.95" customHeight="1" x14ac:dyDescent="0.25">
      <c r="A29" s="448" t="s">
        <v>395</v>
      </c>
      <c r="B29" s="447"/>
      <c r="C29" s="447"/>
      <c r="D29" s="447"/>
      <c r="E29" s="447"/>
      <c r="F29" s="447"/>
      <c r="G29" s="447"/>
    </row>
    <row r="30" spans="1:7" s="427" customFormat="1" x14ac:dyDescent="0.25"/>
    <row r="31" spans="1:7" s="427" customFormat="1" x14ac:dyDescent="0.25">
      <c r="A31" s="428" t="s">
        <v>396</v>
      </c>
    </row>
    <row r="32" spans="1:7" s="427" customFormat="1" ht="27" customHeight="1" x14ac:dyDescent="0.25">
      <c r="A32" s="446" t="s">
        <v>397</v>
      </c>
      <c r="B32" s="446"/>
      <c r="C32" s="446"/>
      <c r="D32" s="446"/>
      <c r="E32" s="446"/>
      <c r="F32" s="446"/>
      <c r="G32" s="446"/>
    </row>
    <row r="33" spans="1:7" s="427" customFormat="1" ht="27.6" customHeight="1" x14ac:dyDescent="0.25">
      <c r="A33" s="446" t="s">
        <v>398</v>
      </c>
      <c r="B33" s="446"/>
      <c r="C33" s="446"/>
      <c r="D33" s="446"/>
      <c r="E33" s="446"/>
      <c r="F33" s="446"/>
      <c r="G33" s="446"/>
    </row>
    <row r="34" spans="1:7" s="427" customFormat="1" ht="30.6" customHeight="1" x14ac:dyDescent="0.25">
      <c r="A34" s="446" t="s">
        <v>399</v>
      </c>
      <c r="B34" s="446"/>
      <c r="C34" s="446"/>
      <c r="D34" s="446"/>
      <c r="E34" s="446"/>
      <c r="F34" s="446"/>
      <c r="G34" s="446"/>
    </row>
    <row r="35" spans="1:7" s="427" customFormat="1" ht="53.4" customHeight="1" x14ac:dyDescent="0.25">
      <c r="A35" s="446" t="s">
        <v>400</v>
      </c>
      <c r="B35" s="446"/>
      <c r="C35" s="446"/>
      <c r="D35" s="446"/>
      <c r="E35" s="446"/>
      <c r="F35" s="446"/>
      <c r="G35" s="446"/>
    </row>
    <row r="36" spans="1:7" s="427" customFormat="1" ht="40.799999999999997" customHeight="1" x14ac:dyDescent="0.25">
      <c r="A36" s="446" t="s">
        <v>401</v>
      </c>
      <c r="B36" s="446"/>
      <c r="C36" s="446"/>
      <c r="D36" s="446"/>
      <c r="E36" s="446"/>
      <c r="F36" s="446"/>
      <c r="G36" s="446"/>
    </row>
  </sheetData>
  <mergeCells count="13">
    <mergeCell ref="A6:C6"/>
    <mergeCell ref="A10:E10"/>
    <mergeCell ref="A21:G21"/>
    <mergeCell ref="A23:G23"/>
    <mergeCell ref="A24:G24"/>
    <mergeCell ref="A33:G33"/>
    <mergeCell ref="A34:G34"/>
    <mergeCell ref="A35:G35"/>
    <mergeCell ref="A36:G36"/>
    <mergeCell ref="A25:G25"/>
    <mergeCell ref="A28:G28"/>
    <mergeCell ref="A29:G29"/>
    <mergeCell ref="A32:G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3"/>
  <sheetViews>
    <sheetView tabSelected="1" topLeftCell="A119" workbookViewId="0">
      <selection activeCell="C126" sqref="C126"/>
    </sheetView>
  </sheetViews>
  <sheetFormatPr defaultColWidth="9" defaultRowHeight="13.8" x14ac:dyDescent="0.25"/>
  <cols>
    <col min="1" max="1" width="3.44140625" style="14" customWidth="1"/>
    <col min="2" max="2" width="8.44140625" style="123" customWidth="1"/>
    <col min="3" max="3" width="32" style="11" customWidth="1"/>
    <col min="4" max="4" width="5" style="12" customWidth="1"/>
    <col min="5" max="5" width="11" style="13" customWidth="1"/>
    <col min="6" max="6" width="11.5546875" style="13" customWidth="1"/>
    <col min="7" max="7" width="15.5546875" style="13" customWidth="1"/>
    <col min="8" max="8" width="9" style="8"/>
    <col min="9" max="9" width="37.6640625" style="8" customWidth="1"/>
    <col min="10" max="16384" width="9" style="8"/>
  </cols>
  <sheetData>
    <row r="1" spans="1:12" ht="15.6" x14ac:dyDescent="0.3">
      <c r="A1" s="70"/>
      <c r="B1" s="119"/>
      <c r="C1" s="71"/>
      <c r="D1" s="72"/>
      <c r="E1" s="73"/>
      <c r="F1" s="73"/>
      <c r="G1" s="73"/>
      <c r="H1" s="22"/>
      <c r="I1" s="7"/>
      <c r="J1" s="7"/>
      <c r="K1" s="7"/>
      <c r="L1" s="7"/>
    </row>
    <row r="2" spans="1:12" x14ac:dyDescent="0.25">
      <c r="A2" s="70"/>
      <c r="B2" s="119"/>
      <c r="C2" s="71"/>
      <c r="D2" s="72"/>
      <c r="E2" s="73"/>
      <c r="F2" s="73"/>
      <c r="G2" s="73"/>
      <c r="H2" s="34"/>
    </row>
    <row r="3" spans="1:12" x14ac:dyDescent="0.25">
      <c r="A3" s="70"/>
      <c r="B3" s="119"/>
      <c r="C3" s="71"/>
      <c r="D3" s="72"/>
      <c r="E3" s="73"/>
      <c r="F3" s="73"/>
      <c r="G3" s="73"/>
      <c r="H3" s="34"/>
    </row>
    <row r="4" spans="1:12" x14ac:dyDescent="0.25">
      <c r="A4" s="70"/>
      <c r="B4" s="119"/>
      <c r="C4" s="71"/>
      <c r="D4" s="72"/>
      <c r="E4" s="73"/>
      <c r="F4" s="73"/>
      <c r="G4" s="73"/>
      <c r="H4" s="34"/>
    </row>
    <row r="5" spans="1:12" x14ac:dyDescent="0.25">
      <c r="A5" s="70"/>
      <c r="B5" s="119"/>
      <c r="C5" s="71"/>
      <c r="D5" s="72"/>
      <c r="E5" s="73"/>
      <c r="F5" s="73"/>
      <c r="G5" s="73"/>
      <c r="H5" s="34"/>
    </row>
    <row r="6" spans="1:12" x14ac:dyDescent="0.25">
      <c r="A6" s="70"/>
      <c r="B6" s="119"/>
      <c r="C6" s="71"/>
      <c r="D6" s="72"/>
      <c r="E6" s="73"/>
      <c r="F6" s="73"/>
      <c r="G6" s="73"/>
      <c r="H6" s="34"/>
    </row>
    <row r="7" spans="1:12" x14ac:dyDescent="0.25">
      <c r="A7" s="70"/>
      <c r="B7" s="119"/>
      <c r="C7" s="71"/>
      <c r="D7" s="72"/>
      <c r="E7" s="73"/>
      <c r="F7" s="73"/>
      <c r="G7" s="73"/>
      <c r="H7" s="34"/>
    </row>
    <row r="8" spans="1:12" x14ac:dyDescent="0.25">
      <c r="A8" s="74" t="s">
        <v>22</v>
      </c>
      <c r="B8" s="152"/>
      <c r="C8" s="75"/>
      <c r="D8" s="76"/>
      <c r="E8" s="77"/>
      <c r="F8" s="77"/>
      <c r="G8" s="78"/>
      <c r="H8" s="34"/>
    </row>
    <row r="9" spans="1:12" ht="36" customHeight="1" x14ac:dyDescent="0.25">
      <c r="A9" s="451" t="s">
        <v>112</v>
      </c>
      <c r="B9" s="452"/>
      <c r="C9" s="452"/>
      <c r="D9" s="452"/>
      <c r="E9" s="452"/>
      <c r="F9" s="452"/>
      <c r="G9" s="453"/>
      <c r="H9" s="34"/>
    </row>
    <row r="10" spans="1:12" x14ac:dyDescent="0.25">
      <c r="A10" s="79" t="s">
        <v>58</v>
      </c>
      <c r="B10" s="153"/>
      <c r="C10" s="80"/>
      <c r="D10" s="81"/>
      <c r="E10" s="82"/>
      <c r="F10" s="82"/>
      <c r="G10" s="83"/>
      <c r="H10" s="34"/>
    </row>
    <row r="11" spans="1:12" x14ac:dyDescent="0.25">
      <c r="A11" s="38"/>
      <c r="B11" s="119"/>
      <c r="C11" s="40"/>
      <c r="D11" s="36"/>
      <c r="E11" s="37"/>
      <c r="F11" s="37"/>
      <c r="G11" s="37"/>
      <c r="H11" s="34"/>
    </row>
    <row r="12" spans="1:12" x14ac:dyDescent="0.25">
      <c r="A12" s="38"/>
      <c r="B12" s="119"/>
      <c r="C12" s="84"/>
      <c r="D12" s="85"/>
      <c r="E12" s="37"/>
      <c r="F12" s="37"/>
      <c r="G12" s="37"/>
      <c r="H12" s="34"/>
    </row>
    <row r="13" spans="1:12" x14ac:dyDescent="0.25">
      <c r="A13" s="38"/>
      <c r="B13" s="104"/>
      <c r="C13" s="35"/>
      <c r="D13" s="85"/>
      <c r="E13" s="39"/>
      <c r="F13" s="37"/>
      <c r="G13" s="37"/>
      <c r="H13" s="34"/>
    </row>
    <row r="14" spans="1:12" x14ac:dyDescent="0.25">
      <c r="A14" s="86" t="s">
        <v>0</v>
      </c>
      <c r="B14" s="151"/>
      <c r="C14" s="87"/>
      <c r="D14" s="88"/>
      <c r="E14" s="89"/>
      <c r="F14" s="89"/>
      <c r="G14" s="90">
        <f>SUM(G90:G90)</f>
        <v>0</v>
      </c>
      <c r="H14" s="34"/>
    </row>
    <row r="15" spans="1:12" x14ac:dyDescent="0.25">
      <c r="A15" s="40"/>
      <c r="B15" s="109"/>
      <c r="C15" s="91"/>
      <c r="D15" s="85"/>
      <c r="E15" s="39"/>
      <c r="F15" s="39"/>
      <c r="G15" s="39"/>
      <c r="H15" s="34"/>
    </row>
    <row r="16" spans="1:12" x14ac:dyDescent="0.25">
      <c r="A16" s="86" t="s">
        <v>1</v>
      </c>
      <c r="B16" s="151"/>
      <c r="C16" s="87"/>
      <c r="D16" s="88"/>
      <c r="E16" s="89"/>
      <c r="F16" s="89"/>
      <c r="G16" s="90">
        <f>SUM(G160:G160)</f>
        <v>0</v>
      </c>
      <c r="H16" s="34"/>
    </row>
    <row r="17" spans="1:15" x14ac:dyDescent="0.25">
      <c r="A17" s="40"/>
      <c r="B17" s="109"/>
      <c r="C17" s="91"/>
      <c r="D17" s="85"/>
      <c r="E17" s="39"/>
      <c r="F17" s="39"/>
      <c r="G17" s="39"/>
      <c r="H17" s="34"/>
    </row>
    <row r="18" spans="1:15" x14ac:dyDescent="0.25">
      <c r="A18" s="86" t="s">
        <v>29</v>
      </c>
      <c r="B18" s="151"/>
      <c r="C18" s="87"/>
      <c r="D18" s="88"/>
      <c r="E18" s="89"/>
      <c r="F18" s="89"/>
      <c r="G18" s="148">
        <f>G168</f>
        <v>0</v>
      </c>
      <c r="H18" s="34"/>
    </row>
    <row r="19" spans="1:15" x14ac:dyDescent="0.25">
      <c r="A19" s="40"/>
      <c r="B19" s="109"/>
      <c r="C19" s="91"/>
      <c r="D19" s="85"/>
      <c r="E19" s="39"/>
      <c r="F19" s="39"/>
      <c r="G19" s="115"/>
      <c r="H19" s="34"/>
    </row>
    <row r="20" spans="1:15" x14ac:dyDescent="0.25">
      <c r="A20" s="86" t="s">
        <v>28</v>
      </c>
      <c r="B20" s="151"/>
      <c r="C20" s="87"/>
      <c r="D20" s="88"/>
      <c r="E20" s="89"/>
      <c r="F20" s="89"/>
      <c r="G20" s="148">
        <f>G216</f>
        <v>0</v>
      </c>
      <c r="H20" s="34"/>
    </row>
    <row r="21" spans="1:15" x14ac:dyDescent="0.25">
      <c r="A21" s="40"/>
      <c r="B21" s="109"/>
      <c r="C21" s="91"/>
      <c r="D21" s="85"/>
      <c r="E21" s="39"/>
      <c r="F21" s="39"/>
      <c r="G21" s="115"/>
      <c r="H21" s="34"/>
    </row>
    <row r="22" spans="1:15" x14ac:dyDescent="0.25">
      <c r="A22" s="86" t="s">
        <v>3</v>
      </c>
      <c r="B22" s="151"/>
      <c r="C22" s="87"/>
      <c r="D22" s="88"/>
      <c r="E22" s="89"/>
      <c r="F22" s="89"/>
      <c r="G22" s="90">
        <f>SUM(G234:G234)</f>
        <v>0</v>
      </c>
      <c r="H22" s="34"/>
    </row>
    <row r="23" spans="1:15" x14ac:dyDescent="0.25">
      <c r="A23" s="38"/>
      <c r="B23" s="109"/>
      <c r="C23" s="91"/>
      <c r="D23" s="36"/>
      <c r="E23" s="37"/>
      <c r="F23" s="37"/>
      <c r="G23" s="37"/>
      <c r="H23" s="34"/>
    </row>
    <row r="24" spans="1:15" s="41" customFormat="1" x14ac:dyDescent="0.25">
      <c r="A24" s="45" t="s">
        <v>103</v>
      </c>
      <c r="B24" s="43"/>
      <c r="C24" s="46"/>
      <c r="D24" s="47"/>
      <c r="E24" s="44"/>
      <c r="F24" s="44"/>
      <c r="G24" s="44"/>
      <c r="I24" s="49"/>
      <c r="J24" s="43"/>
      <c r="K24" s="46"/>
      <c r="L24" s="50"/>
      <c r="M24" s="43"/>
      <c r="N24" s="51"/>
      <c r="O24" s="51"/>
    </row>
    <row r="25" spans="1:15" x14ac:dyDescent="0.25">
      <c r="A25" s="37" t="s">
        <v>4</v>
      </c>
      <c r="B25" s="109"/>
      <c r="C25" s="91"/>
      <c r="D25" s="36"/>
      <c r="F25" s="37"/>
      <c r="G25" s="39">
        <f>SUM(G14:G23)</f>
        <v>0</v>
      </c>
      <c r="H25" s="34"/>
    </row>
    <row r="26" spans="1:15" x14ac:dyDescent="0.25">
      <c r="A26" s="38"/>
      <c r="B26" s="104"/>
      <c r="C26" s="35"/>
      <c r="D26" s="36"/>
      <c r="E26" s="37"/>
      <c r="F26" s="37"/>
      <c r="G26" s="37"/>
      <c r="H26" s="34"/>
    </row>
    <row r="27" spans="1:15" x14ac:dyDescent="0.25">
      <c r="A27" s="38" t="s">
        <v>23</v>
      </c>
      <c r="B27" s="104"/>
      <c r="C27" s="35"/>
      <c r="D27" s="36"/>
      <c r="E27" s="37"/>
      <c r="F27" s="37"/>
      <c r="G27" s="51">
        <f>PRODUCT(G25,0.22)</f>
        <v>0</v>
      </c>
      <c r="H27" s="34"/>
    </row>
    <row r="28" spans="1:15" s="41" customFormat="1" x14ac:dyDescent="0.25">
      <c r="A28" s="45" t="s">
        <v>103</v>
      </c>
      <c r="B28" s="43"/>
      <c r="C28" s="46"/>
      <c r="D28" s="47"/>
      <c r="E28" s="44"/>
      <c r="F28" s="44"/>
      <c r="G28" s="44"/>
      <c r="I28" s="49"/>
      <c r="J28" s="43"/>
      <c r="K28" s="46"/>
      <c r="L28" s="50"/>
      <c r="M28" s="43"/>
      <c r="N28" s="51"/>
      <c r="O28" s="51"/>
    </row>
    <row r="29" spans="1:15" x14ac:dyDescent="0.25">
      <c r="A29" s="38"/>
      <c r="B29" s="104"/>
      <c r="C29" s="35"/>
      <c r="D29" s="36"/>
      <c r="E29" s="37"/>
      <c r="F29" s="37"/>
      <c r="G29" s="37"/>
      <c r="H29" s="34"/>
    </row>
    <row r="30" spans="1:15" s="41" customFormat="1" ht="14.4" thickBot="1" x14ac:dyDescent="0.3">
      <c r="A30" s="52" t="s">
        <v>18</v>
      </c>
      <c r="B30" s="54"/>
      <c r="C30" s="54"/>
      <c r="D30" s="55"/>
      <c r="E30" s="57"/>
      <c r="F30" s="57"/>
      <c r="G30" s="57">
        <f>SUM(G25:G27)</f>
        <v>0</v>
      </c>
      <c r="I30" s="49"/>
      <c r="J30" s="43"/>
      <c r="K30" s="46"/>
      <c r="L30" s="50"/>
      <c r="M30" s="43"/>
      <c r="N30" s="51"/>
      <c r="O30" s="51"/>
    </row>
    <row r="31" spans="1:15" x14ac:dyDescent="0.25">
      <c r="A31" s="38"/>
      <c r="B31" s="104"/>
      <c r="C31" s="35"/>
      <c r="D31" s="36"/>
      <c r="E31" s="37"/>
      <c r="F31" s="37"/>
      <c r="G31" s="37"/>
      <c r="H31" s="34"/>
    </row>
    <row r="32" spans="1:15" x14ac:dyDescent="0.25">
      <c r="A32" s="38"/>
      <c r="B32" s="104"/>
      <c r="C32" s="35"/>
      <c r="D32" s="36"/>
      <c r="E32" s="37"/>
      <c r="F32" s="37"/>
      <c r="G32" s="37"/>
      <c r="H32" s="34"/>
    </row>
    <row r="33" spans="1:8" x14ac:dyDescent="0.25">
      <c r="A33" s="38"/>
      <c r="B33" s="104"/>
      <c r="C33" s="35"/>
      <c r="D33" s="36"/>
      <c r="E33" s="37"/>
      <c r="F33" s="37"/>
      <c r="G33" s="37"/>
      <c r="H33" s="34"/>
    </row>
    <row r="34" spans="1:8" ht="55.2" x14ac:dyDescent="0.25">
      <c r="A34" s="38"/>
      <c r="B34" s="104"/>
      <c r="C34" s="267" t="s">
        <v>96</v>
      </c>
      <c r="D34" s="36"/>
      <c r="E34" s="37"/>
      <c r="F34" s="37"/>
      <c r="G34" s="37"/>
      <c r="H34" s="34"/>
    </row>
    <row r="35" spans="1:8" x14ac:dyDescent="0.25">
      <c r="A35" s="38"/>
      <c r="B35" s="104"/>
      <c r="C35" s="35"/>
      <c r="D35" s="36"/>
      <c r="E35" s="37"/>
      <c r="F35" s="37"/>
      <c r="G35" s="37"/>
      <c r="H35" s="34"/>
    </row>
    <row r="36" spans="1:8" x14ac:dyDescent="0.25">
      <c r="A36" s="38"/>
      <c r="B36" s="104"/>
      <c r="C36" s="35"/>
      <c r="D36" s="36"/>
      <c r="E36" s="37"/>
      <c r="F36" s="37"/>
      <c r="G36" s="37"/>
      <c r="H36" s="34"/>
    </row>
    <row r="37" spans="1:8" x14ac:dyDescent="0.25">
      <c r="A37" s="38"/>
      <c r="B37" s="104"/>
      <c r="C37" s="35"/>
      <c r="D37" s="36"/>
      <c r="E37" s="37"/>
      <c r="F37" s="37"/>
      <c r="G37" s="37"/>
      <c r="H37" s="34"/>
    </row>
    <row r="38" spans="1:8" x14ac:dyDescent="0.25">
      <c r="A38" s="38"/>
      <c r="B38" s="104"/>
      <c r="C38" s="35"/>
      <c r="D38" s="36"/>
      <c r="E38" s="37"/>
      <c r="F38" s="37"/>
      <c r="G38" s="37"/>
      <c r="H38" s="34"/>
    </row>
    <row r="39" spans="1:8" x14ac:dyDescent="0.25">
      <c r="A39" s="38"/>
      <c r="B39" s="104"/>
      <c r="C39" s="35"/>
      <c r="D39" s="36"/>
      <c r="E39" s="37"/>
      <c r="F39" s="37"/>
      <c r="G39" s="37"/>
      <c r="H39" s="34"/>
    </row>
    <row r="40" spans="1:8" x14ac:dyDescent="0.25">
      <c r="A40" s="38"/>
      <c r="B40" s="104"/>
      <c r="C40" s="35"/>
      <c r="D40" s="36"/>
      <c r="E40" s="37"/>
      <c r="F40" s="37"/>
      <c r="G40" s="37"/>
      <c r="H40" s="34"/>
    </row>
    <row r="41" spans="1:8" x14ac:dyDescent="0.25">
      <c r="A41" s="38"/>
      <c r="B41" s="104"/>
      <c r="C41" s="35"/>
      <c r="D41" s="36"/>
      <c r="E41" s="37"/>
      <c r="F41" s="37"/>
      <c r="G41" s="37"/>
      <c r="H41" s="34"/>
    </row>
    <row r="42" spans="1:8" x14ac:dyDescent="0.25">
      <c r="A42" s="38"/>
      <c r="B42" s="104"/>
      <c r="C42" s="35"/>
      <c r="D42" s="36"/>
      <c r="E42" s="37"/>
      <c r="F42" s="37"/>
      <c r="G42" s="37"/>
      <c r="H42" s="34"/>
    </row>
    <row r="43" spans="1:8" x14ac:dyDescent="0.25">
      <c r="A43" s="38"/>
      <c r="B43" s="104"/>
      <c r="C43" s="35"/>
      <c r="D43" s="36"/>
      <c r="E43" s="37"/>
      <c r="F43" s="37"/>
      <c r="G43" s="37"/>
      <c r="H43" s="34"/>
    </row>
    <row r="44" spans="1:8" x14ac:dyDescent="0.25">
      <c r="A44" s="38"/>
      <c r="B44" s="104"/>
      <c r="C44" s="35"/>
      <c r="D44" s="36"/>
      <c r="E44" s="37"/>
      <c r="F44" s="37"/>
      <c r="G44" s="37"/>
      <c r="H44" s="34"/>
    </row>
    <row r="45" spans="1:8" x14ac:dyDescent="0.25">
      <c r="A45" s="108" t="s">
        <v>0</v>
      </c>
      <c r="B45" s="109"/>
      <c r="C45" s="105"/>
      <c r="D45" s="106"/>
      <c r="E45" s="51"/>
      <c r="F45" s="51"/>
      <c r="G45" s="51"/>
      <c r="H45" s="34"/>
    </row>
    <row r="46" spans="1:8" x14ac:dyDescent="0.25">
      <c r="A46" s="96"/>
      <c r="B46" s="104"/>
      <c r="C46" s="105"/>
      <c r="D46" s="106"/>
      <c r="E46" s="51"/>
      <c r="F46" s="51"/>
      <c r="G46" s="51"/>
      <c r="H46" s="34"/>
    </row>
    <row r="47" spans="1:8" x14ac:dyDescent="0.25">
      <c r="A47" s="110" t="s">
        <v>8</v>
      </c>
      <c r="B47" s="111"/>
      <c r="C47" s="112"/>
      <c r="D47" s="106"/>
      <c r="E47" s="51"/>
      <c r="F47" s="51"/>
      <c r="G47" s="51"/>
      <c r="H47" s="34"/>
    </row>
    <row r="48" spans="1:8" x14ac:dyDescent="0.25">
      <c r="A48" s="96"/>
      <c r="B48" s="104"/>
      <c r="C48" s="105"/>
      <c r="D48" s="106"/>
      <c r="E48" s="51"/>
      <c r="F48" s="51"/>
      <c r="G48" s="51"/>
      <c r="H48" s="34"/>
    </row>
    <row r="49" spans="1:16" ht="55.2" x14ac:dyDescent="0.25">
      <c r="A49" s="92">
        <v>1</v>
      </c>
      <c r="B49" s="100">
        <v>11123</v>
      </c>
      <c r="C49" s="101" t="s">
        <v>60</v>
      </c>
      <c r="D49" s="102" t="s">
        <v>7</v>
      </c>
      <c r="E49" s="103">
        <v>1</v>
      </c>
      <c r="F49" s="103"/>
      <c r="G49" s="103">
        <f>+E49*F49</f>
        <v>0</v>
      </c>
      <c r="H49" s="34"/>
    </row>
    <row r="50" spans="1:16" x14ac:dyDescent="0.25">
      <c r="A50" s="93"/>
      <c r="B50" s="104"/>
      <c r="C50" s="105"/>
      <c r="D50" s="106"/>
      <c r="E50" s="51"/>
      <c r="F50" s="51"/>
      <c r="G50" s="51"/>
      <c r="H50" s="34"/>
    </row>
    <row r="51" spans="1:16" ht="55.2" x14ac:dyDescent="0.25">
      <c r="A51" s="95">
        <v>2</v>
      </c>
      <c r="B51" s="100">
        <v>11133</v>
      </c>
      <c r="C51" s="113" t="s">
        <v>64</v>
      </c>
      <c r="D51" s="102" t="s">
        <v>7</v>
      </c>
      <c r="E51" s="103">
        <v>0.1</v>
      </c>
      <c r="F51" s="103"/>
      <c r="G51" s="103">
        <f>+E51*F51</f>
        <v>0</v>
      </c>
      <c r="H51" s="34"/>
    </row>
    <row r="52" spans="1:16" x14ac:dyDescent="0.25">
      <c r="A52" s="93"/>
      <c r="B52" s="104"/>
      <c r="C52" s="105"/>
      <c r="D52" s="106"/>
      <c r="E52" s="51"/>
      <c r="F52" s="51"/>
      <c r="G52" s="51"/>
      <c r="H52" s="34"/>
    </row>
    <row r="53" spans="1:16" ht="55.2" x14ac:dyDescent="0.25">
      <c r="A53" s="95">
        <v>3</v>
      </c>
      <c r="B53" s="100">
        <v>11312</v>
      </c>
      <c r="C53" s="113" t="s">
        <v>62</v>
      </c>
      <c r="D53" s="102" t="s">
        <v>5</v>
      </c>
      <c r="E53" s="103">
        <v>20</v>
      </c>
      <c r="F53" s="103"/>
      <c r="G53" s="103">
        <f>+E53*F53</f>
        <v>0</v>
      </c>
      <c r="H53" s="34"/>
    </row>
    <row r="54" spans="1:16" x14ac:dyDescent="0.25">
      <c r="A54" s="93"/>
      <c r="B54" s="104"/>
      <c r="C54" s="105"/>
      <c r="D54" s="106"/>
      <c r="E54" s="51"/>
      <c r="F54" s="51"/>
      <c r="G54" s="51"/>
      <c r="H54" s="34"/>
    </row>
    <row r="55" spans="1:16" s="41" customFormat="1" ht="41.4" x14ac:dyDescent="0.25">
      <c r="A55" s="95">
        <v>4</v>
      </c>
      <c r="B55" s="100">
        <v>11313</v>
      </c>
      <c r="C55" s="113" t="s">
        <v>30</v>
      </c>
      <c r="D55" s="102" t="s">
        <v>5</v>
      </c>
      <c r="E55" s="103">
        <v>8</v>
      </c>
      <c r="F55" s="103"/>
      <c r="G55" s="103">
        <f>+E55*F55</f>
        <v>0</v>
      </c>
      <c r="H55" s="51"/>
      <c r="J55" s="51"/>
      <c r="P55" s="94"/>
    </row>
    <row r="56" spans="1:16" x14ac:dyDescent="0.25">
      <c r="A56" s="93"/>
      <c r="B56" s="104"/>
      <c r="C56" s="105"/>
      <c r="D56" s="106"/>
      <c r="E56" s="51"/>
      <c r="F56" s="51"/>
      <c r="G56" s="51"/>
      <c r="H56" s="34"/>
    </row>
    <row r="57" spans="1:16" ht="55.2" x14ac:dyDescent="0.25">
      <c r="A57" s="95">
        <v>5</v>
      </c>
      <c r="B57" s="100">
        <v>11321</v>
      </c>
      <c r="C57" s="113" t="s">
        <v>61</v>
      </c>
      <c r="D57" s="102" t="s">
        <v>5</v>
      </c>
      <c r="E57" s="103">
        <v>20</v>
      </c>
      <c r="F57" s="103"/>
      <c r="G57" s="103">
        <f>+E57*F57</f>
        <v>0</v>
      </c>
      <c r="H57" s="34"/>
    </row>
    <row r="58" spans="1:16" x14ac:dyDescent="0.25">
      <c r="A58" s="93"/>
      <c r="B58" s="104"/>
      <c r="C58" s="105"/>
      <c r="D58" s="106"/>
      <c r="E58" s="51"/>
      <c r="F58" s="51"/>
      <c r="G58" s="51"/>
      <c r="H58" s="34"/>
    </row>
    <row r="59" spans="1:16" ht="41.4" x14ac:dyDescent="0.25">
      <c r="A59" s="95">
        <v>6</v>
      </c>
      <c r="B59" s="100">
        <v>11322</v>
      </c>
      <c r="C59" s="113" t="s">
        <v>31</v>
      </c>
      <c r="D59" s="102" t="s">
        <v>5</v>
      </c>
      <c r="E59" s="103">
        <v>8</v>
      </c>
      <c r="F59" s="103"/>
      <c r="G59" s="103">
        <f>+E59*F59</f>
        <v>0</v>
      </c>
      <c r="H59" s="34"/>
    </row>
    <row r="60" spans="1:16" x14ac:dyDescent="0.25">
      <c r="A60" s="93"/>
      <c r="B60" s="104"/>
      <c r="C60" s="105"/>
      <c r="D60" s="106"/>
      <c r="E60" s="51"/>
      <c r="F60" s="51"/>
      <c r="G60" s="51"/>
      <c r="H60" s="34"/>
    </row>
    <row r="61" spans="1:16" x14ac:dyDescent="0.25">
      <c r="A61" s="108" t="s">
        <v>9</v>
      </c>
      <c r="B61" s="109"/>
      <c r="C61" s="112"/>
      <c r="D61" s="106"/>
      <c r="E61" s="51"/>
      <c r="F61" s="51"/>
      <c r="G61" s="51"/>
      <c r="H61" s="34"/>
    </row>
    <row r="62" spans="1:16" x14ac:dyDescent="0.25">
      <c r="A62" s="108"/>
      <c r="B62" s="109"/>
      <c r="C62" s="112"/>
      <c r="D62" s="106"/>
      <c r="E62" s="51"/>
      <c r="F62" s="51"/>
      <c r="G62" s="51"/>
      <c r="H62" s="34"/>
    </row>
    <row r="63" spans="1:16" x14ac:dyDescent="0.25">
      <c r="A63" s="108" t="s">
        <v>10</v>
      </c>
      <c r="B63" s="109"/>
      <c r="C63" s="112"/>
      <c r="D63" s="106"/>
      <c r="E63" s="51"/>
      <c r="F63" s="51"/>
      <c r="G63" s="51"/>
      <c r="H63" s="34"/>
    </row>
    <row r="64" spans="1:16" x14ac:dyDescent="0.25">
      <c r="A64" s="96"/>
      <c r="B64" s="104"/>
      <c r="C64" s="105"/>
      <c r="D64" s="106"/>
      <c r="E64" s="51"/>
      <c r="F64" s="51"/>
      <c r="G64" s="51"/>
      <c r="H64" s="34"/>
    </row>
    <row r="65" spans="1:9" ht="55.2" x14ac:dyDescent="0.25">
      <c r="A65" s="95">
        <v>1</v>
      </c>
      <c r="B65" s="100">
        <v>12131</v>
      </c>
      <c r="C65" s="101" t="s">
        <v>332</v>
      </c>
      <c r="D65" s="102" t="s">
        <v>20</v>
      </c>
      <c r="E65" s="217">
        <v>810</v>
      </c>
      <c r="F65" s="103"/>
      <c r="G65" s="103">
        <f>+E65*F65</f>
        <v>0</v>
      </c>
      <c r="H65" s="34"/>
    </row>
    <row r="66" spans="1:9" x14ac:dyDescent="0.25">
      <c r="A66" s="93"/>
      <c r="B66" s="104"/>
      <c r="C66" s="105"/>
      <c r="D66" s="106"/>
      <c r="E66" s="201"/>
      <c r="F66" s="51"/>
      <c r="G66" s="51"/>
      <c r="H66" s="34"/>
    </row>
    <row r="67" spans="1:9" ht="82.8" x14ac:dyDescent="0.25">
      <c r="A67" s="95">
        <v>2</v>
      </c>
      <c r="B67" s="100">
        <v>12151</v>
      </c>
      <c r="C67" s="101" t="s">
        <v>114</v>
      </c>
      <c r="D67" s="114" t="s">
        <v>5</v>
      </c>
      <c r="E67" s="103">
        <v>15</v>
      </c>
      <c r="F67" s="103"/>
      <c r="G67" s="103">
        <f>+E67*F67</f>
        <v>0</v>
      </c>
      <c r="H67" s="34"/>
    </row>
    <row r="68" spans="1:9" x14ac:dyDescent="0.25">
      <c r="A68" s="93"/>
      <c r="B68" s="104"/>
      <c r="C68" s="105"/>
      <c r="D68" s="106"/>
      <c r="E68" s="201"/>
      <c r="F68" s="51"/>
      <c r="G68" s="51"/>
      <c r="H68" s="34"/>
    </row>
    <row r="69" spans="1:9" ht="82.8" x14ac:dyDescent="0.25">
      <c r="A69" s="95">
        <v>3</v>
      </c>
      <c r="B69" s="100">
        <v>12152</v>
      </c>
      <c r="C69" s="101" t="s">
        <v>115</v>
      </c>
      <c r="D69" s="114" t="s">
        <v>5</v>
      </c>
      <c r="E69" s="103">
        <v>1</v>
      </c>
      <c r="F69" s="103"/>
      <c r="G69" s="103">
        <f>+E69*F69</f>
        <v>0</v>
      </c>
      <c r="H69" s="34"/>
    </row>
    <row r="70" spans="1:9" x14ac:dyDescent="0.25">
      <c r="A70" s="93"/>
      <c r="B70" s="104"/>
      <c r="C70" s="105"/>
      <c r="D70" s="106"/>
      <c r="E70" s="201"/>
      <c r="F70" s="51"/>
      <c r="G70" s="51"/>
      <c r="H70" s="34"/>
    </row>
    <row r="71" spans="1:9" ht="55.2" x14ac:dyDescent="0.25">
      <c r="A71" s="95">
        <v>4</v>
      </c>
      <c r="B71" s="100">
        <v>12163</v>
      </c>
      <c r="C71" s="101" t="s">
        <v>116</v>
      </c>
      <c r="D71" s="114" t="s">
        <v>5</v>
      </c>
      <c r="E71" s="103">
        <v>15</v>
      </c>
      <c r="F71" s="103"/>
      <c r="G71" s="103">
        <f>+E71*F71</f>
        <v>0</v>
      </c>
      <c r="H71" s="34"/>
    </row>
    <row r="72" spans="1:9" x14ac:dyDescent="0.25">
      <c r="A72" s="93"/>
      <c r="B72" s="104"/>
      <c r="C72" s="105"/>
      <c r="D72" s="106"/>
      <c r="E72" s="201"/>
      <c r="F72" s="51"/>
      <c r="G72" s="51"/>
      <c r="H72" s="34"/>
    </row>
    <row r="73" spans="1:9" ht="55.2" x14ac:dyDescent="0.25">
      <c r="A73" s="95">
        <v>5</v>
      </c>
      <c r="B73" s="100">
        <v>12166</v>
      </c>
      <c r="C73" s="101" t="s">
        <v>54</v>
      </c>
      <c r="D73" s="114" t="s">
        <v>5</v>
      </c>
      <c r="E73" s="103">
        <v>1</v>
      </c>
      <c r="F73" s="103"/>
      <c r="G73" s="103">
        <f>+E73*F73</f>
        <v>0</v>
      </c>
      <c r="H73" s="34"/>
    </row>
    <row r="74" spans="1:9" x14ac:dyDescent="0.25">
      <c r="A74" s="93"/>
      <c r="B74" s="104"/>
      <c r="C74" s="105"/>
      <c r="D74" s="106"/>
      <c r="E74" s="201"/>
      <c r="F74" s="51"/>
      <c r="G74" s="51"/>
      <c r="H74" s="34"/>
    </row>
    <row r="75" spans="1:9" x14ac:dyDescent="0.25">
      <c r="A75" s="108" t="s">
        <v>32</v>
      </c>
      <c r="B75" s="109"/>
      <c r="C75" s="112"/>
      <c r="D75" s="106"/>
      <c r="E75" s="51"/>
      <c r="F75" s="51"/>
      <c r="G75" s="51"/>
      <c r="H75" s="34"/>
    </row>
    <row r="76" spans="1:9" x14ac:dyDescent="0.25">
      <c r="A76" s="108"/>
      <c r="B76" s="109"/>
      <c r="C76" s="112"/>
      <c r="D76" s="106"/>
      <c r="E76" s="51"/>
      <c r="F76" s="51"/>
      <c r="G76" s="51"/>
      <c r="H76" s="34"/>
    </row>
    <row r="77" spans="1:9" ht="69" x14ac:dyDescent="0.25">
      <c r="A77" s="95">
        <v>7</v>
      </c>
      <c r="B77" s="100">
        <v>13112</v>
      </c>
      <c r="C77" s="113" t="s">
        <v>272</v>
      </c>
      <c r="D77" s="102" t="s">
        <v>33</v>
      </c>
      <c r="E77" s="103">
        <v>240</v>
      </c>
      <c r="F77" s="103"/>
      <c r="G77" s="103">
        <f>+E77*F77</f>
        <v>0</v>
      </c>
      <c r="H77" s="73"/>
      <c r="I77" s="126"/>
    </row>
    <row r="78" spans="1:9" x14ac:dyDescent="0.25">
      <c r="A78" s="93"/>
      <c r="B78" s="104"/>
      <c r="C78" s="105"/>
      <c r="D78" s="106"/>
      <c r="E78" s="51"/>
      <c r="F78" s="51"/>
      <c r="G78" s="51"/>
      <c r="H78" s="73"/>
    </row>
    <row r="79" spans="1:9" x14ac:dyDescent="0.25">
      <c r="A79" s="108" t="s">
        <v>34</v>
      </c>
      <c r="B79" s="109"/>
      <c r="C79" s="112"/>
      <c r="D79" s="106"/>
      <c r="E79" s="51"/>
      <c r="F79" s="51"/>
      <c r="G79" s="51"/>
      <c r="H79" s="73"/>
    </row>
    <row r="80" spans="1:9" x14ac:dyDescent="0.25">
      <c r="A80" s="108"/>
      <c r="B80" s="109"/>
      <c r="C80" s="112"/>
      <c r="D80" s="106"/>
      <c r="E80" s="51"/>
      <c r="F80" s="51"/>
      <c r="G80" s="51"/>
      <c r="H80" s="73"/>
    </row>
    <row r="81" spans="1:8" ht="82.8" x14ac:dyDescent="0.25">
      <c r="A81" s="95">
        <v>8</v>
      </c>
      <c r="B81" s="100">
        <v>13251</v>
      </c>
      <c r="C81" s="113" t="s">
        <v>117</v>
      </c>
      <c r="D81" s="102" t="s">
        <v>24</v>
      </c>
      <c r="E81" s="103">
        <v>48</v>
      </c>
      <c r="F81" s="103"/>
      <c r="G81" s="103">
        <f>+E81*F81</f>
        <v>0</v>
      </c>
      <c r="H81" s="73"/>
    </row>
    <row r="82" spans="1:8" x14ac:dyDescent="0.25">
      <c r="A82" s="108"/>
      <c r="B82" s="109"/>
      <c r="C82" s="112"/>
      <c r="D82" s="106"/>
      <c r="E82" s="51"/>
      <c r="F82" s="51"/>
      <c r="G82" s="51"/>
      <c r="H82" s="73"/>
    </row>
    <row r="83" spans="1:8" x14ac:dyDescent="0.25">
      <c r="A83" s="108" t="s">
        <v>35</v>
      </c>
      <c r="B83" s="109"/>
      <c r="C83" s="112"/>
      <c r="D83" s="106"/>
      <c r="E83" s="51"/>
      <c r="F83" s="51"/>
      <c r="G83" s="51"/>
      <c r="H83" s="73"/>
    </row>
    <row r="84" spans="1:8" x14ac:dyDescent="0.25">
      <c r="A84" s="108"/>
      <c r="B84" s="109"/>
      <c r="C84" s="112"/>
      <c r="D84" s="106"/>
      <c r="E84" s="51"/>
      <c r="F84" s="51"/>
      <c r="G84" s="51"/>
      <c r="H84" s="73"/>
    </row>
    <row r="85" spans="1:8" ht="96.6" x14ac:dyDescent="0.25">
      <c r="A85" s="95">
        <v>9</v>
      </c>
      <c r="B85" s="100">
        <v>13311</v>
      </c>
      <c r="C85" s="113" t="s">
        <v>354</v>
      </c>
      <c r="D85" s="102" t="s">
        <v>5</v>
      </c>
      <c r="E85" s="103">
        <v>1</v>
      </c>
      <c r="F85" s="103"/>
      <c r="G85" s="103">
        <f>+E85*F85</f>
        <v>0</v>
      </c>
      <c r="H85" s="73"/>
    </row>
    <row r="86" spans="1:8" x14ac:dyDescent="0.25">
      <c r="A86" s="108"/>
      <c r="B86" s="109"/>
      <c r="C86" s="112"/>
      <c r="D86" s="106"/>
      <c r="E86" s="51"/>
      <c r="F86" s="51"/>
      <c r="G86" s="51"/>
      <c r="H86" s="73"/>
    </row>
    <row r="87" spans="1:8" ht="41.4" x14ac:dyDescent="0.25">
      <c r="A87" s="95">
        <v>10</v>
      </c>
      <c r="B87" s="100">
        <v>13312</v>
      </c>
      <c r="C87" s="113" t="s">
        <v>69</v>
      </c>
      <c r="D87" s="102" t="s">
        <v>5</v>
      </c>
      <c r="E87" s="103">
        <v>1</v>
      </c>
      <c r="F87" s="103"/>
      <c r="G87" s="103">
        <f>+E87*F87</f>
        <v>0</v>
      </c>
      <c r="H87" s="73"/>
    </row>
    <row r="88" spans="1:8" x14ac:dyDescent="0.25">
      <c r="A88" s="108"/>
      <c r="B88" s="109"/>
      <c r="C88" s="112"/>
      <c r="D88" s="106"/>
      <c r="E88" s="51"/>
      <c r="F88" s="51"/>
      <c r="G88" s="51"/>
      <c r="H88" s="73"/>
    </row>
    <row r="89" spans="1:8" ht="14.4" thickBot="1" x14ac:dyDescent="0.3">
      <c r="A89" s="108"/>
      <c r="B89" s="109"/>
      <c r="C89" s="112"/>
      <c r="D89" s="106"/>
      <c r="E89" s="51"/>
      <c r="F89" s="51"/>
      <c r="G89" s="51"/>
      <c r="H89" s="73"/>
    </row>
    <row r="90" spans="1:8" ht="15" thickTop="1" thickBot="1" x14ac:dyDescent="0.3">
      <c r="A90" s="96"/>
      <c r="B90" s="115"/>
      <c r="C90" s="105"/>
      <c r="D90" s="106"/>
      <c r="E90" s="116" t="s">
        <v>4</v>
      </c>
      <c r="F90" s="117"/>
      <c r="G90" s="118">
        <f>SUM(G49:G87)</f>
        <v>0</v>
      </c>
      <c r="H90" s="34"/>
    </row>
    <row r="91" spans="1:8" ht="14.4" thickTop="1" x14ac:dyDescent="0.25">
      <c r="A91" s="104"/>
      <c r="B91" s="119"/>
      <c r="C91" s="105"/>
      <c r="D91" s="106"/>
      <c r="E91" s="51"/>
      <c r="F91" s="51"/>
      <c r="G91" s="51"/>
      <c r="H91" s="34"/>
    </row>
    <row r="92" spans="1:8" s="98" customFormat="1" x14ac:dyDescent="0.25">
      <c r="A92" s="108" t="s">
        <v>1</v>
      </c>
      <c r="B92" s="109"/>
      <c r="C92" s="112"/>
      <c r="D92" s="106"/>
      <c r="E92" s="51"/>
      <c r="F92" s="51"/>
      <c r="G92" s="51"/>
      <c r="H92" s="97"/>
    </row>
    <row r="93" spans="1:8" s="98" customFormat="1" x14ac:dyDescent="0.25">
      <c r="A93" s="96"/>
      <c r="B93" s="104"/>
      <c r="C93" s="105"/>
      <c r="D93" s="106"/>
      <c r="E93" s="51"/>
      <c r="F93" s="51"/>
      <c r="G93" s="51"/>
      <c r="H93" s="97"/>
    </row>
    <row r="94" spans="1:8" s="98" customFormat="1" x14ac:dyDescent="0.25">
      <c r="A94" s="108" t="s">
        <v>36</v>
      </c>
      <c r="B94" s="104"/>
      <c r="C94" s="105"/>
      <c r="D94" s="106"/>
      <c r="E94" s="51"/>
      <c r="F94" s="51"/>
      <c r="G94" s="51"/>
      <c r="H94" s="97"/>
    </row>
    <row r="95" spans="1:8" s="98" customFormat="1" x14ac:dyDescent="0.25">
      <c r="A95" s="96"/>
      <c r="B95" s="104"/>
      <c r="C95" s="105"/>
      <c r="D95" s="106"/>
      <c r="E95" s="51"/>
      <c r="F95" s="51"/>
      <c r="G95" s="51"/>
      <c r="H95" s="97"/>
    </row>
    <row r="96" spans="1:8" s="41" customFormat="1" ht="69" x14ac:dyDescent="0.25">
      <c r="A96" s="135">
        <v>1</v>
      </c>
      <c r="B96" s="129" t="s">
        <v>37</v>
      </c>
      <c r="C96" s="130" t="s">
        <v>273</v>
      </c>
      <c r="D96" s="102" t="s">
        <v>21</v>
      </c>
      <c r="E96" s="103">
        <v>434</v>
      </c>
      <c r="F96" s="103"/>
      <c r="G96" s="103">
        <f>+E96*F96</f>
        <v>0</v>
      </c>
      <c r="H96" s="9"/>
    </row>
    <row r="97" spans="1:9" s="41" customFormat="1" x14ac:dyDescent="0.25">
      <c r="A97" s="42"/>
      <c r="B97" s="131"/>
      <c r="C97" s="132"/>
      <c r="D97" s="133"/>
      <c r="E97" s="149"/>
      <c r="F97" s="44"/>
      <c r="G97" s="44"/>
      <c r="H97" s="9"/>
    </row>
    <row r="98" spans="1:9" s="41" customFormat="1" ht="138" x14ac:dyDescent="0.25">
      <c r="A98" s="135">
        <v>2</v>
      </c>
      <c r="B98" s="129" t="s">
        <v>82</v>
      </c>
      <c r="C98" s="130" t="s">
        <v>83</v>
      </c>
      <c r="D98" s="102" t="s">
        <v>21</v>
      </c>
      <c r="E98" s="103">
        <v>380</v>
      </c>
      <c r="F98" s="103"/>
      <c r="G98" s="103">
        <f>+E98*F98</f>
        <v>0</v>
      </c>
      <c r="H98" s="9"/>
    </row>
    <row r="99" spans="1:9" s="41" customFormat="1" x14ac:dyDescent="0.25">
      <c r="A99" s="42"/>
      <c r="B99" s="131"/>
      <c r="C99" s="132"/>
      <c r="D99" s="133"/>
      <c r="E99" s="149"/>
      <c r="F99" s="44"/>
      <c r="G99" s="44"/>
      <c r="H99" s="9"/>
    </row>
    <row r="100" spans="1:9" s="41" customFormat="1" ht="110.4" x14ac:dyDescent="0.25">
      <c r="A100" s="135">
        <v>3</v>
      </c>
      <c r="B100" s="129" t="s">
        <v>72</v>
      </c>
      <c r="C100" s="130" t="s">
        <v>73</v>
      </c>
      <c r="D100" s="102" t="s">
        <v>21</v>
      </c>
      <c r="E100" s="103">
        <v>359</v>
      </c>
      <c r="F100" s="103"/>
      <c r="G100" s="103">
        <f>+E100*F100</f>
        <v>0</v>
      </c>
      <c r="H100" s="9"/>
    </row>
    <row r="101" spans="1:9" s="41" customFormat="1" x14ac:dyDescent="0.25">
      <c r="A101" s="42"/>
      <c r="B101" s="131"/>
      <c r="C101" s="132"/>
      <c r="D101" s="133"/>
      <c r="E101" s="149"/>
      <c r="F101" s="44"/>
      <c r="G101" s="44"/>
      <c r="H101" s="9"/>
    </row>
    <row r="102" spans="1:9" s="41" customFormat="1" ht="96.6" x14ac:dyDescent="0.25">
      <c r="A102" s="135">
        <v>4</v>
      </c>
      <c r="B102" s="129" t="s">
        <v>38</v>
      </c>
      <c r="C102" s="130" t="s">
        <v>307</v>
      </c>
      <c r="D102" s="102" t="s">
        <v>21</v>
      </c>
      <c r="E102" s="103">
        <v>3708</v>
      </c>
      <c r="F102" s="103"/>
      <c r="G102" s="103">
        <f>+E102*F102</f>
        <v>0</v>
      </c>
      <c r="H102" s="9"/>
      <c r="I102" s="266"/>
    </row>
    <row r="103" spans="1:9" s="41" customFormat="1" x14ac:dyDescent="0.25">
      <c r="A103" s="42"/>
      <c r="B103" s="131"/>
      <c r="C103" s="132"/>
      <c r="D103" s="133"/>
      <c r="E103" s="149"/>
      <c r="F103" s="44"/>
      <c r="G103" s="44"/>
      <c r="H103" s="9"/>
    </row>
    <row r="104" spans="1:9" x14ac:dyDescent="0.25">
      <c r="A104" s="108" t="s">
        <v>11</v>
      </c>
      <c r="B104" s="109"/>
      <c r="C104" s="112"/>
      <c r="D104" s="106"/>
      <c r="E104" s="51"/>
      <c r="F104" s="51"/>
      <c r="G104" s="51"/>
      <c r="H104" s="34"/>
    </row>
    <row r="105" spans="1:9" x14ac:dyDescent="0.25">
      <c r="A105" s="108"/>
      <c r="B105" s="109"/>
      <c r="C105" s="112"/>
      <c r="D105" s="106"/>
      <c r="E105" s="51"/>
      <c r="F105" s="51"/>
      <c r="G105" s="51"/>
      <c r="H105" s="34"/>
    </row>
    <row r="106" spans="1:9" s="98" customFormat="1" ht="41.4" x14ac:dyDescent="0.25">
      <c r="A106" s="135">
        <v>5</v>
      </c>
      <c r="B106" s="100">
        <v>22113</v>
      </c>
      <c r="C106" s="101" t="s">
        <v>71</v>
      </c>
      <c r="D106" s="102" t="s">
        <v>20</v>
      </c>
      <c r="E106" s="103">
        <v>2750</v>
      </c>
      <c r="F106" s="103"/>
      <c r="G106" s="103">
        <f>+E106*F106</f>
        <v>0</v>
      </c>
      <c r="H106" s="97"/>
    </row>
    <row r="107" spans="1:9" s="98" customFormat="1" x14ac:dyDescent="0.25">
      <c r="A107" s="93"/>
      <c r="B107" s="104"/>
      <c r="C107" s="105"/>
      <c r="D107" s="106"/>
      <c r="E107" s="51"/>
      <c r="F107" s="51"/>
      <c r="G107" s="51"/>
      <c r="H107" s="97"/>
    </row>
    <row r="108" spans="1:9" s="98" customFormat="1" x14ac:dyDescent="0.25">
      <c r="A108" s="108" t="s">
        <v>17</v>
      </c>
      <c r="B108" s="109"/>
      <c r="C108" s="112"/>
      <c r="D108" s="106"/>
      <c r="E108" s="51"/>
      <c r="F108" s="51"/>
      <c r="G108" s="51"/>
      <c r="H108" s="97"/>
    </row>
    <row r="109" spans="1:9" s="98" customFormat="1" x14ac:dyDescent="0.25">
      <c r="A109" s="96"/>
      <c r="B109" s="104"/>
      <c r="C109" s="105"/>
      <c r="D109" s="106"/>
      <c r="E109" s="51"/>
      <c r="F109" s="51"/>
      <c r="G109" s="51"/>
      <c r="H109" s="97"/>
    </row>
    <row r="110" spans="1:9" s="98" customFormat="1" ht="82.8" x14ac:dyDescent="0.25">
      <c r="A110" s="135">
        <v>6</v>
      </c>
      <c r="B110" s="100">
        <v>23351</v>
      </c>
      <c r="C110" s="101" t="s">
        <v>88</v>
      </c>
      <c r="D110" s="102" t="s">
        <v>20</v>
      </c>
      <c r="E110" s="103">
        <v>684</v>
      </c>
      <c r="F110" s="103"/>
      <c r="G110" s="103">
        <f>+E110*F110</f>
        <v>0</v>
      </c>
      <c r="H110" s="97"/>
    </row>
    <row r="111" spans="1:9" s="98" customFormat="1" x14ac:dyDescent="0.25">
      <c r="A111" s="96"/>
      <c r="B111" s="104"/>
      <c r="C111" s="105"/>
      <c r="D111" s="106"/>
      <c r="E111" s="51"/>
      <c r="F111" s="51"/>
      <c r="G111" s="51"/>
      <c r="H111" s="97"/>
    </row>
    <row r="112" spans="1:9" s="98" customFormat="1" ht="82.8" x14ac:dyDescent="0.25">
      <c r="A112" s="135">
        <v>7</v>
      </c>
      <c r="B112" s="100">
        <v>23424</v>
      </c>
      <c r="C112" s="101" t="s">
        <v>70</v>
      </c>
      <c r="D112" s="102" t="s">
        <v>20</v>
      </c>
      <c r="E112" s="103">
        <v>907</v>
      </c>
      <c r="F112" s="103"/>
      <c r="G112" s="103">
        <f>+E112*F112</f>
        <v>0</v>
      </c>
      <c r="H112" s="97"/>
    </row>
    <row r="113" spans="1:8" s="98" customFormat="1" x14ac:dyDescent="0.25">
      <c r="A113" s="96"/>
      <c r="B113" s="104"/>
      <c r="C113" s="105"/>
      <c r="D113" s="106"/>
      <c r="E113" s="51"/>
      <c r="F113" s="51"/>
      <c r="G113" s="51"/>
      <c r="H113" s="97"/>
    </row>
    <row r="114" spans="1:8" s="98" customFormat="1" x14ac:dyDescent="0.25">
      <c r="A114" s="108" t="s">
        <v>12</v>
      </c>
      <c r="B114" s="109"/>
      <c r="C114" s="112"/>
      <c r="D114" s="106"/>
      <c r="E114" s="51"/>
      <c r="F114" s="51"/>
      <c r="G114" s="51"/>
      <c r="H114" s="97"/>
    </row>
    <row r="115" spans="1:8" s="98" customFormat="1" x14ac:dyDescent="0.25">
      <c r="A115" s="96"/>
      <c r="B115" s="104"/>
      <c r="C115" s="105"/>
      <c r="D115" s="106"/>
      <c r="E115" s="51"/>
      <c r="F115" s="51"/>
      <c r="G115" s="51"/>
      <c r="H115" s="97"/>
    </row>
    <row r="116" spans="1:8" s="98" customFormat="1" ht="124.2" x14ac:dyDescent="0.25">
      <c r="A116" s="135">
        <v>8</v>
      </c>
      <c r="B116" s="100">
        <v>24112</v>
      </c>
      <c r="C116" s="101" t="s">
        <v>333</v>
      </c>
      <c r="D116" s="102" t="s">
        <v>21</v>
      </c>
      <c r="E116" s="103">
        <v>168</v>
      </c>
      <c r="F116" s="103"/>
      <c r="G116" s="103">
        <f>+E116*F116</f>
        <v>0</v>
      </c>
      <c r="H116" s="97"/>
    </row>
    <row r="117" spans="1:8" s="98" customFormat="1" x14ac:dyDescent="0.25">
      <c r="A117" s="96"/>
      <c r="B117" s="104"/>
      <c r="C117" s="105"/>
      <c r="D117" s="106"/>
      <c r="E117" s="51"/>
      <c r="F117" s="51"/>
      <c r="G117" s="51"/>
      <c r="H117" s="97"/>
    </row>
    <row r="118" spans="1:8" s="98" customFormat="1" ht="69" x14ac:dyDescent="0.25">
      <c r="A118" s="135">
        <v>9</v>
      </c>
      <c r="B118" s="100">
        <v>24119</v>
      </c>
      <c r="C118" s="101" t="s">
        <v>310</v>
      </c>
      <c r="D118" s="102" t="s">
        <v>21</v>
      </c>
      <c r="E118" s="103">
        <v>154</v>
      </c>
      <c r="F118" s="103"/>
      <c r="G118" s="103">
        <f>+E118*F118</f>
        <v>0</v>
      </c>
      <c r="H118" s="97"/>
    </row>
    <row r="119" spans="1:8" s="98" customFormat="1" x14ac:dyDescent="0.25">
      <c r="A119" s="96"/>
      <c r="B119" s="104"/>
      <c r="C119" s="105"/>
      <c r="D119" s="106"/>
      <c r="E119" s="51"/>
      <c r="F119" s="51"/>
      <c r="G119" s="51"/>
      <c r="H119" s="97"/>
    </row>
    <row r="120" spans="1:8" s="98" customFormat="1" ht="55.2" x14ac:dyDescent="0.25">
      <c r="A120" s="135">
        <v>10</v>
      </c>
      <c r="B120" s="100">
        <v>24214</v>
      </c>
      <c r="C120" s="101" t="s">
        <v>89</v>
      </c>
      <c r="D120" s="102" t="s">
        <v>21</v>
      </c>
      <c r="E120" s="103">
        <v>509</v>
      </c>
      <c r="F120" s="103"/>
      <c r="G120" s="103">
        <f>+E120*F120</f>
        <v>0</v>
      </c>
      <c r="H120" s="97"/>
    </row>
    <row r="121" spans="1:8" s="98" customFormat="1" x14ac:dyDescent="0.25">
      <c r="A121" s="93"/>
      <c r="B121" s="104"/>
      <c r="C121" s="105"/>
      <c r="D121" s="106"/>
      <c r="E121" s="51"/>
      <c r="F121" s="51"/>
      <c r="G121" s="51"/>
      <c r="H121" s="97"/>
    </row>
    <row r="122" spans="1:8" s="98" customFormat="1" ht="82.8" x14ac:dyDescent="0.25">
      <c r="A122" s="135">
        <v>11</v>
      </c>
      <c r="B122" s="100" t="s">
        <v>274</v>
      </c>
      <c r="C122" s="101" t="s">
        <v>81</v>
      </c>
      <c r="D122" s="102" t="s">
        <v>21</v>
      </c>
      <c r="E122" s="103">
        <v>46</v>
      </c>
      <c r="F122" s="103"/>
      <c r="G122" s="103">
        <f>+E122*F122</f>
        <v>0</v>
      </c>
      <c r="H122" s="97"/>
    </row>
    <row r="123" spans="1:8" s="98" customFormat="1" x14ac:dyDescent="0.25">
      <c r="A123" s="93"/>
      <c r="B123" s="104"/>
      <c r="C123" s="105"/>
      <c r="D123" s="106"/>
      <c r="E123" s="51"/>
      <c r="F123" s="51"/>
      <c r="G123" s="51"/>
      <c r="H123" s="97"/>
    </row>
    <row r="124" spans="1:8" s="98" customFormat="1" ht="96.6" x14ac:dyDescent="0.25">
      <c r="A124" s="135">
        <v>12</v>
      </c>
      <c r="B124" s="100">
        <v>24219</v>
      </c>
      <c r="C124" s="101" t="s">
        <v>404</v>
      </c>
      <c r="D124" s="102" t="s">
        <v>21</v>
      </c>
      <c r="E124" s="103">
        <v>884</v>
      </c>
      <c r="F124" s="103"/>
      <c r="G124" s="103">
        <f>+E124*F124</f>
        <v>0</v>
      </c>
      <c r="H124" s="97"/>
    </row>
    <row r="125" spans="1:8" s="98" customFormat="1" x14ac:dyDescent="0.25">
      <c r="A125" s="93"/>
      <c r="B125" s="104"/>
      <c r="C125" s="105"/>
      <c r="D125" s="106"/>
      <c r="E125" s="51"/>
      <c r="F125" s="51"/>
      <c r="G125" s="51"/>
      <c r="H125" s="97"/>
    </row>
    <row r="126" spans="1:8" s="98" customFormat="1" ht="69" x14ac:dyDescent="0.25">
      <c r="A126" s="135">
        <v>13</v>
      </c>
      <c r="B126" s="100" t="s">
        <v>275</v>
      </c>
      <c r="C126" s="101" t="s">
        <v>403</v>
      </c>
      <c r="D126" s="102" t="s">
        <v>21</v>
      </c>
      <c r="E126" s="103">
        <v>148</v>
      </c>
      <c r="F126" s="103"/>
      <c r="G126" s="103">
        <f>+E126*F126</f>
        <v>0</v>
      </c>
      <c r="H126" s="97"/>
    </row>
    <row r="127" spans="1:8" s="98" customFormat="1" x14ac:dyDescent="0.25">
      <c r="A127" s="93"/>
      <c r="B127" s="104"/>
      <c r="C127" s="105"/>
      <c r="D127" s="106"/>
      <c r="E127" s="51"/>
      <c r="F127" s="51"/>
      <c r="G127" s="51"/>
      <c r="H127" s="97"/>
    </row>
    <row r="128" spans="1:8" s="98" customFormat="1" ht="69" x14ac:dyDescent="0.25">
      <c r="A128" s="135">
        <v>14</v>
      </c>
      <c r="B128" s="100">
        <v>24484</v>
      </c>
      <c r="C128" s="101" t="s">
        <v>90</v>
      </c>
      <c r="D128" s="102" t="s">
        <v>27</v>
      </c>
      <c r="E128" s="103">
        <v>283</v>
      </c>
      <c r="F128" s="103"/>
      <c r="G128" s="103">
        <f>+E128*F128</f>
        <v>0</v>
      </c>
      <c r="H128" s="97"/>
    </row>
    <row r="129" spans="1:8" s="98" customFormat="1" x14ac:dyDescent="0.25">
      <c r="A129" s="93"/>
      <c r="B129" s="104"/>
      <c r="C129" s="105"/>
      <c r="D129" s="106"/>
      <c r="E129" s="51"/>
      <c r="F129" s="51"/>
      <c r="G129" s="51"/>
      <c r="H129" s="97"/>
    </row>
    <row r="130" spans="1:8" s="98" customFormat="1" x14ac:dyDescent="0.25">
      <c r="A130" s="108" t="s">
        <v>13</v>
      </c>
      <c r="B130" s="109"/>
      <c r="C130" s="112"/>
      <c r="D130" s="106"/>
      <c r="E130" s="51"/>
      <c r="F130" s="51"/>
      <c r="G130" s="51"/>
      <c r="H130" s="97"/>
    </row>
    <row r="131" spans="1:8" s="98" customFormat="1" x14ac:dyDescent="0.25">
      <c r="A131" s="96"/>
      <c r="B131" s="104"/>
      <c r="C131" s="105"/>
      <c r="D131" s="106"/>
      <c r="E131" s="51"/>
      <c r="F131" s="51"/>
      <c r="G131" s="51"/>
      <c r="H131" s="97"/>
    </row>
    <row r="132" spans="1:8" ht="41.4" x14ac:dyDescent="0.25">
      <c r="A132" s="135">
        <v>15</v>
      </c>
      <c r="B132" s="100">
        <v>25112</v>
      </c>
      <c r="C132" s="101" t="s">
        <v>120</v>
      </c>
      <c r="D132" s="102" t="s">
        <v>20</v>
      </c>
      <c r="E132" s="103">
        <v>2028</v>
      </c>
      <c r="F132" s="103"/>
      <c r="G132" s="103">
        <f>+E132*F132</f>
        <v>0</v>
      </c>
      <c r="H132" s="34"/>
    </row>
    <row r="133" spans="1:8" x14ac:dyDescent="0.25">
      <c r="A133" s="93"/>
      <c r="B133" s="104"/>
      <c r="C133" s="105"/>
      <c r="D133" s="106"/>
      <c r="E133" s="51"/>
      <c r="F133" s="51"/>
      <c r="G133" s="51"/>
      <c r="H133" s="34"/>
    </row>
    <row r="134" spans="1:8" ht="41.4" x14ac:dyDescent="0.25">
      <c r="A134" s="135">
        <v>16</v>
      </c>
      <c r="B134" s="100">
        <v>25151</v>
      </c>
      <c r="C134" s="101" t="s">
        <v>276</v>
      </c>
      <c r="D134" s="102" t="s">
        <v>20</v>
      </c>
      <c r="E134" s="103">
        <v>2028</v>
      </c>
      <c r="F134" s="103"/>
      <c r="G134" s="103">
        <f>+E134*F134</f>
        <v>0</v>
      </c>
      <c r="H134" s="34"/>
    </row>
    <row r="135" spans="1:8" x14ac:dyDescent="0.25">
      <c r="A135" s="147"/>
      <c r="B135" s="104"/>
      <c r="C135" s="105"/>
      <c r="D135" s="106"/>
      <c r="E135" s="51"/>
      <c r="F135" s="51"/>
      <c r="G135" s="51"/>
      <c r="H135" s="34"/>
    </row>
    <row r="136" spans="1:8" ht="82.8" x14ac:dyDescent="0.25">
      <c r="A136" s="135">
        <v>17</v>
      </c>
      <c r="B136" s="100">
        <v>25281</v>
      </c>
      <c r="C136" s="101" t="s">
        <v>321</v>
      </c>
      <c r="D136" s="102" t="s">
        <v>26</v>
      </c>
      <c r="E136" s="103">
        <v>354</v>
      </c>
      <c r="F136" s="103"/>
      <c r="G136" s="103">
        <f>+E136*F136</f>
        <v>0</v>
      </c>
      <c r="H136" s="34"/>
    </row>
    <row r="137" spans="1:8" x14ac:dyDescent="0.25">
      <c r="A137" s="93"/>
      <c r="B137" s="104"/>
      <c r="C137" s="105"/>
      <c r="D137" s="106"/>
      <c r="E137" s="51"/>
      <c r="F137" s="51"/>
      <c r="G137" s="51"/>
      <c r="H137" s="34"/>
    </row>
    <row r="138" spans="1:8" ht="69" x14ac:dyDescent="0.25">
      <c r="A138" s="135">
        <v>18</v>
      </c>
      <c r="B138" s="100" t="s">
        <v>277</v>
      </c>
      <c r="C138" s="101" t="s">
        <v>86</v>
      </c>
      <c r="D138" s="102" t="s">
        <v>26</v>
      </c>
      <c r="E138" s="103">
        <v>123</v>
      </c>
      <c r="F138" s="103"/>
      <c r="G138" s="103">
        <f>+E138*F138</f>
        <v>0</v>
      </c>
      <c r="H138" s="34"/>
    </row>
    <row r="139" spans="1:8" x14ac:dyDescent="0.25">
      <c r="A139" s="93"/>
      <c r="B139" s="104"/>
      <c r="C139" s="105"/>
      <c r="D139" s="106"/>
      <c r="E139" s="51"/>
      <c r="F139" s="51"/>
      <c r="G139" s="51"/>
      <c r="H139" s="34"/>
    </row>
    <row r="140" spans="1:8" x14ac:dyDescent="0.25">
      <c r="A140" s="108" t="s">
        <v>50</v>
      </c>
      <c r="B140" s="104"/>
      <c r="C140" s="105"/>
      <c r="D140" s="106"/>
      <c r="E140" s="51"/>
      <c r="F140" s="51"/>
      <c r="G140" s="51"/>
      <c r="H140" s="34"/>
    </row>
    <row r="141" spans="1:8" x14ac:dyDescent="0.25">
      <c r="A141" s="93"/>
      <c r="B141" s="104"/>
      <c r="C141" s="105"/>
      <c r="D141" s="106"/>
      <c r="E141" s="51"/>
      <c r="F141" s="51"/>
      <c r="G141" s="51"/>
      <c r="H141" s="34"/>
    </row>
    <row r="142" spans="1:8" ht="138" x14ac:dyDescent="0.25">
      <c r="A142" s="135">
        <v>19</v>
      </c>
      <c r="B142" s="100">
        <v>27113</v>
      </c>
      <c r="C142" s="101" t="s">
        <v>329</v>
      </c>
      <c r="D142" s="102" t="s">
        <v>25</v>
      </c>
      <c r="E142" s="103">
        <v>777.4</v>
      </c>
      <c r="F142" s="103"/>
      <c r="G142" s="103">
        <f>+E142*F142</f>
        <v>0</v>
      </c>
      <c r="H142" s="34"/>
    </row>
    <row r="143" spans="1:8" x14ac:dyDescent="0.25">
      <c r="A143" s="93"/>
      <c r="B143" s="104"/>
      <c r="C143" s="105"/>
      <c r="D143" s="106"/>
      <c r="E143" s="51"/>
      <c r="F143" s="51"/>
      <c r="G143" s="51"/>
      <c r="H143" s="34"/>
    </row>
    <row r="144" spans="1:8" ht="96.6" x14ac:dyDescent="0.25">
      <c r="A144" s="135">
        <v>20</v>
      </c>
      <c r="B144" s="100">
        <v>27163</v>
      </c>
      <c r="C144" s="101" t="s">
        <v>95</v>
      </c>
      <c r="D144" s="102" t="s">
        <v>5</v>
      </c>
      <c r="E144" s="103">
        <v>79</v>
      </c>
      <c r="F144" s="103"/>
      <c r="G144" s="103">
        <f>+E144*F144</f>
        <v>0</v>
      </c>
      <c r="H144" s="34"/>
    </row>
    <row r="145" spans="1:9" x14ac:dyDescent="0.25">
      <c r="A145" s="93"/>
      <c r="B145" s="104"/>
      <c r="C145" s="105"/>
      <c r="D145" s="106"/>
      <c r="E145" s="51"/>
      <c r="F145" s="51"/>
      <c r="G145" s="51"/>
      <c r="H145" s="34"/>
    </row>
    <row r="146" spans="1:9" x14ac:dyDescent="0.25">
      <c r="A146" s="108" t="s">
        <v>308</v>
      </c>
      <c r="B146" s="104"/>
      <c r="C146" s="105"/>
      <c r="D146" s="106"/>
      <c r="E146" s="51"/>
      <c r="F146" s="51"/>
      <c r="G146" s="51"/>
      <c r="H146" s="34"/>
    </row>
    <row r="147" spans="1:9" x14ac:dyDescent="0.25">
      <c r="A147" s="108"/>
      <c r="B147" s="104"/>
      <c r="C147" s="105"/>
      <c r="D147" s="106"/>
      <c r="E147" s="51"/>
      <c r="F147" s="51"/>
      <c r="G147" s="51"/>
      <c r="H147" s="34"/>
    </row>
    <row r="148" spans="1:9" ht="138" x14ac:dyDescent="0.25">
      <c r="A148" s="135">
        <v>21</v>
      </c>
      <c r="B148" s="100" t="s">
        <v>309</v>
      </c>
      <c r="C148" s="101" t="s">
        <v>311</v>
      </c>
      <c r="D148" s="102" t="s">
        <v>25</v>
      </c>
      <c r="E148" s="103">
        <v>226</v>
      </c>
      <c r="F148" s="103"/>
      <c r="G148" s="103">
        <f>+E148*F148</f>
        <v>0</v>
      </c>
      <c r="H148" s="34"/>
      <c r="I148" s="411"/>
    </row>
    <row r="149" spans="1:9" x14ac:dyDescent="0.25">
      <c r="A149" s="93"/>
      <c r="B149" s="104"/>
      <c r="C149" s="105"/>
      <c r="D149" s="106"/>
      <c r="E149" s="51"/>
      <c r="F149" s="51"/>
      <c r="G149" s="51"/>
      <c r="H149" s="34"/>
    </row>
    <row r="150" spans="1:9" s="126" customFormat="1" x14ac:dyDescent="0.25">
      <c r="A150" s="108" t="s">
        <v>14</v>
      </c>
      <c r="B150" s="109"/>
      <c r="C150" s="112"/>
      <c r="D150" s="106"/>
      <c r="E150" s="51"/>
      <c r="F150" s="51"/>
      <c r="G150" s="51"/>
      <c r="H150" s="128"/>
    </row>
    <row r="151" spans="1:9" s="126" customFormat="1" x14ac:dyDescent="0.25">
      <c r="A151" s="120"/>
      <c r="B151" s="136"/>
      <c r="C151" s="137"/>
      <c r="D151" s="138"/>
      <c r="E151" s="139"/>
      <c r="F151" s="139"/>
      <c r="G151" s="51"/>
      <c r="H151" s="128"/>
    </row>
    <row r="152" spans="1:9" ht="41.4" x14ac:dyDescent="0.25">
      <c r="A152" s="146">
        <v>22</v>
      </c>
      <c r="B152" s="100">
        <v>29121</v>
      </c>
      <c r="C152" s="101" t="s">
        <v>93</v>
      </c>
      <c r="D152" s="102" t="s">
        <v>21</v>
      </c>
      <c r="E152" s="103">
        <v>4408.8</v>
      </c>
      <c r="F152" s="103"/>
      <c r="G152" s="103">
        <f>+E152*F152</f>
        <v>0</v>
      </c>
      <c r="H152" s="34"/>
    </row>
    <row r="153" spans="1:9" x14ac:dyDescent="0.25">
      <c r="A153" s="99"/>
      <c r="B153" s="140"/>
      <c r="C153" s="141"/>
      <c r="D153" s="142"/>
      <c r="E153" s="143"/>
      <c r="F153" s="143"/>
      <c r="G153" s="143"/>
      <c r="H153" s="34"/>
    </row>
    <row r="154" spans="1:9" ht="41.4" x14ac:dyDescent="0.25">
      <c r="A154" s="135">
        <v>23</v>
      </c>
      <c r="B154" s="100">
        <v>29131</v>
      </c>
      <c r="C154" s="101" t="s">
        <v>92</v>
      </c>
      <c r="D154" s="102" t="s">
        <v>21</v>
      </c>
      <c r="E154" s="103">
        <v>129.80000000000001</v>
      </c>
      <c r="F154" s="103"/>
      <c r="G154" s="103">
        <f>+E154*F154</f>
        <v>0</v>
      </c>
      <c r="H154" s="34"/>
    </row>
    <row r="155" spans="1:9" x14ac:dyDescent="0.25">
      <c r="A155" s="93"/>
      <c r="B155" s="104"/>
      <c r="C155" s="105"/>
      <c r="D155" s="106"/>
      <c r="E155" s="51"/>
      <c r="F155" s="51"/>
      <c r="G155" s="51"/>
      <c r="H155" s="34"/>
    </row>
    <row r="156" spans="1:9" ht="41.4" x14ac:dyDescent="0.25">
      <c r="A156" s="135">
        <v>24</v>
      </c>
      <c r="B156" s="100">
        <v>29134</v>
      </c>
      <c r="C156" s="101" t="s">
        <v>91</v>
      </c>
      <c r="D156" s="102" t="s">
        <v>21</v>
      </c>
      <c r="E156" s="103">
        <v>4279</v>
      </c>
      <c r="F156" s="103"/>
      <c r="G156" s="103">
        <f>+E156*F156</f>
        <v>0</v>
      </c>
      <c r="H156" s="34"/>
    </row>
    <row r="157" spans="1:9" x14ac:dyDescent="0.25">
      <c r="A157" s="93"/>
      <c r="B157" s="104"/>
      <c r="C157" s="105"/>
      <c r="D157" s="106"/>
      <c r="E157" s="51"/>
      <c r="F157" s="51"/>
      <c r="G157" s="51"/>
      <c r="H157" s="34"/>
    </row>
    <row r="158" spans="1:9" ht="41.4" x14ac:dyDescent="0.25">
      <c r="A158" s="135">
        <v>25</v>
      </c>
      <c r="B158" s="100">
        <v>29164</v>
      </c>
      <c r="C158" s="101" t="s">
        <v>94</v>
      </c>
      <c r="D158" s="102" t="s">
        <v>21</v>
      </c>
      <c r="E158" s="103">
        <v>4279</v>
      </c>
      <c r="F158" s="103"/>
      <c r="G158" s="103">
        <f>+E158*F158</f>
        <v>0</v>
      </c>
      <c r="H158" s="34"/>
    </row>
    <row r="159" spans="1:9" ht="14.4" thickBot="1" x14ac:dyDescent="0.3">
      <c r="A159" s="93"/>
      <c r="B159" s="104"/>
      <c r="C159" s="105"/>
      <c r="D159" s="106"/>
      <c r="E159" s="51"/>
      <c r="F159" s="51"/>
      <c r="G159" s="51"/>
      <c r="H159" s="34"/>
    </row>
    <row r="160" spans="1:9" s="98" customFormat="1" ht="15" thickTop="1" thickBot="1" x14ac:dyDescent="0.3">
      <c r="A160" s="96"/>
      <c r="B160" s="115"/>
      <c r="C160" s="112"/>
      <c r="D160" s="106"/>
      <c r="E160" s="116" t="s">
        <v>4</v>
      </c>
      <c r="F160" s="117"/>
      <c r="G160" s="118">
        <f>SUM(G96:G158)</f>
        <v>0</v>
      </c>
      <c r="H160" s="97"/>
    </row>
    <row r="161" spans="1:8" s="126" customFormat="1" ht="14.4" thickTop="1" x14ac:dyDescent="0.25">
      <c r="A161" s="96"/>
      <c r="B161" s="115"/>
      <c r="C161" s="105"/>
      <c r="D161" s="106"/>
      <c r="E161" s="115"/>
      <c r="F161" s="51"/>
      <c r="G161" s="145"/>
      <c r="H161" s="128"/>
    </row>
    <row r="162" spans="1:8" s="126" customFormat="1" x14ac:dyDescent="0.25">
      <c r="A162" s="108" t="s">
        <v>29</v>
      </c>
      <c r="B162" s="115"/>
      <c r="C162" s="105"/>
      <c r="D162" s="106"/>
      <c r="E162" s="115"/>
      <c r="F162" s="51"/>
      <c r="G162" s="145"/>
      <c r="H162" s="128"/>
    </row>
    <row r="163" spans="1:8" s="126" customFormat="1" x14ac:dyDescent="0.25">
      <c r="A163" s="96"/>
      <c r="B163" s="115"/>
      <c r="C163" s="105"/>
      <c r="D163" s="106"/>
      <c r="E163" s="115"/>
      <c r="F163" s="51"/>
      <c r="G163" s="145"/>
      <c r="H163" s="128"/>
    </row>
    <row r="164" spans="1:8" s="126" customFormat="1" x14ac:dyDescent="0.25">
      <c r="A164" s="108" t="s">
        <v>85</v>
      </c>
      <c r="B164" s="115"/>
      <c r="C164" s="105"/>
      <c r="D164" s="106"/>
      <c r="E164" s="115"/>
      <c r="F164" s="51"/>
      <c r="G164" s="145"/>
      <c r="H164" s="128"/>
    </row>
    <row r="165" spans="1:8" s="126" customFormat="1" x14ac:dyDescent="0.25">
      <c r="A165" s="96"/>
      <c r="B165" s="115"/>
      <c r="C165" s="105"/>
      <c r="D165" s="106"/>
      <c r="E165" s="115"/>
      <c r="F165" s="51"/>
      <c r="G165" s="145"/>
      <c r="H165" s="128"/>
    </row>
    <row r="166" spans="1:8" s="126" customFormat="1" ht="69" x14ac:dyDescent="0.25">
      <c r="A166" s="135">
        <v>1</v>
      </c>
      <c r="B166" s="100" t="s">
        <v>278</v>
      </c>
      <c r="C166" s="101" t="s">
        <v>279</v>
      </c>
      <c r="D166" s="102" t="s">
        <v>5</v>
      </c>
      <c r="E166" s="103">
        <v>86</v>
      </c>
      <c r="F166" s="103"/>
      <c r="G166" s="103">
        <f>+E166*F166</f>
        <v>0</v>
      </c>
      <c r="H166" s="128"/>
    </row>
    <row r="167" spans="1:8" s="126" customFormat="1" ht="14.4" thickBot="1" x14ac:dyDescent="0.3">
      <c r="A167" s="96"/>
      <c r="B167" s="115"/>
      <c r="C167" s="105"/>
      <c r="D167" s="106"/>
      <c r="E167" s="115"/>
      <c r="F167" s="51"/>
      <c r="G167" s="145"/>
      <c r="H167" s="128"/>
    </row>
    <row r="168" spans="1:8" s="126" customFormat="1" ht="15" thickTop="1" thickBot="1" x14ac:dyDescent="0.3">
      <c r="A168" s="96"/>
      <c r="B168" s="115"/>
      <c r="C168" s="105"/>
      <c r="D168" s="106"/>
      <c r="E168" s="116" t="s">
        <v>4</v>
      </c>
      <c r="F168" s="117"/>
      <c r="G168" s="144">
        <f>SUM(G166:G166)</f>
        <v>0</v>
      </c>
      <c r="H168" s="128"/>
    </row>
    <row r="169" spans="1:8" s="126" customFormat="1" ht="14.4" thickTop="1" x14ac:dyDescent="0.25">
      <c r="A169" s="96"/>
      <c r="B169" s="115"/>
      <c r="C169" s="105"/>
      <c r="D169" s="106"/>
      <c r="E169" s="115"/>
      <c r="F169" s="51"/>
      <c r="G169" s="145"/>
      <c r="H169" s="128"/>
    </row>
    <row r="170" spans="1:8" s="126" customFormat="1" x14ac:dyDescent="0.25">
      <c r="A170" s="108" t="s">
        <v>28</v>
      </c>
      <c r="B170" s="115"/>
      <c r="C170" s="105"/>
      <c r="D170" s="106"/>
      <c r="E170" s="115"/>
      <c r="F170" s="51"/>
      <c r="G170" s="145"/>
      <c r="H170" s="128"/>
    </row>
    <row r="171" spans="1:8" s="126" customFormat="1" x14ac:dyDescent="0.25">
      <c r="A171" s="96"/>
      <c r="B171" s="115"/>
      <c r="C171" s="105"/>
      <c r="D171" s="106"/>
      <c r="E171" s="115"/>
      <c r="F171" s="51"/>
      <c r="G171" s="145"/>
      <c r="H171" s="128"/>
    </row>
    <row r="172" spans="1:8" s="126" customFormat="1" x14ac:dyDescent="0.25">
      <c r="A172" s="108" t="s">
        <v>42</v>
      </c>
      <c r="B172" s="115"/>
      <c r="C172" s="105"/>
      <c r="D172" s="106"/>
      <c r="E172" s="115"/>
      <c r="F172" s="51"/>
      <c r="G172" s="145"/>
      <c r="H172" s="128"/>
    </row>
    <row r="173" spans="1:8" s="126" customFormat="1" x14ac:dyDescent="0.25">
      <c r="A173" s="96"/>
      <c r="B173" s="115"/>
      <c r="C173" s="105"/>
      <c r="D173" s="106"/>
      <c r="E173" s="115"/>
      <c r="F173" s="51"/>
      <c r="G173" s="145"/>
      <c r="H173" s="128"/>
    </row>
    <row r="174" spans="1:8" s="126" customFormat="1" ht="55.2" x14ac:dyDescent="0.25">
      <c r="A174" s="135">
        <v>1</v>
      </c>
      <c r="B174" s="100">
        <v>51221</v>
      </c>
      <c r="C174" s="101" t="s">
        <v>66</v>
      </c>
      <c r="D174" s="102" t="s">
        <v>27</v>
      </c>
      <c r="E174" s="103">
        <v>105</v>
      </c>
      <c r="F174" s="103"/>
      <c r="G174" s="103">
        <f>+E174*F174</f>
        <v>0</v>
      </c>
      <c r="H174" s="128"/>
    </row>
    <row r="175" spans="1:8" s="126" customFormat="1" x14ac:dyDescent="0.25">
      <c r="A175" s="96"/>
      <c r="B175" s="115"/>
      <c r="C175" s="105"/>
      <c r="D175" s="106"/>
      <c r="E175" s="115"/>
      <c r="F175" s="51"/>
      <c r="G175" s="145"/>
      <c r="H175" s="128"/>
    </row>
    <row r="176" spans="1:8" s="126" customFormat="1" ht="55.2" x14ac:dyDescent="0.25">
      <c r="A176" s="135">
        <v>2</v>
      </c>
      <c r="B176" s="100">
        <v>51331</v>
      </c>
      <c r="C176" s="101" t="s">
        <v>63</v>
      </c>
      <c r="D176" s="102" t="s">
        <v>27</v>
      </c>
      <c r="E176" s="103">
        <v>618</v>
      </c>
      <c r="F176" s="103"/>
      <c r="G176" s="103">
        <f>+E176*F176</f>
        <v>0</v>
      </c>
      <c r="H176" s="128"/>
    </row>
    <row r="177" spans="1:14" s="126" customFormat="1" x14ac:dyDescent="0.25">
      <c r="A177" s="96"/>
      <c r="B177" s="115"/>
      <c r="C177" s="105"/>
      <c r="D177" s="106"/>
      <c r="E177" s="115"/>
      <c r="F177" s="51"/>
      <c r="G177" s="145"/>
      <c r="H177" s="128"/>
    </row>
    <row r="178" spans="1:14" s="126" customFormat="1" ht="69" x14ac:dyDescent="0.25">
      <c r="A178" s="135">
        <v>3</v>
      </c>
      <c r="B178" s="100">
        <v>51631</v>
      </c>
      <c r="C178" s="101" t="s">
        <v>65</v>
      </c>
      <c r="D178" s="102" t="s">
        <v>27</v>
      </c>
      <c r="E178" s="103">
        <v>32</v>
      </c>
      <c r="F178" s="103"/>
      <c r="G178" s="103">
        <f>+E178*F178</f>
        <v>0</v>
      </c>
      <c r="H178" s="128"/>
    </row>
    <row r="179" spans="1:14" s="126" customFormat="1" x14ac:dyDescent="0.25">
      <c r="A179" s="135"/>
      <c r="B179" s="100"/>
      <c r="C179" s="101"/>
      <c r="D179" s="102"/>
      <c r="E179" s="103"/>
      <c r="F179" s="103"/>
      <c r="G179" s="103"/>
      <c r="H179" s="128"/>
    </row>
    <row r="180" spans="1:14" s="126" customFormat="1" ht="41.4" x14ac:dyDescent="0.25">
      <c r="A180" s="135">
        <v>4</v>
      </c>
      <c r="B180" s="100">
        <v>51771</v>
      </c>
      <c r="C180" s="101" t="s">
        <v>280</v>
      </c>
      <c r="D180" s="102" t="s">
        <v>27</v>
      </c>
      <c r="E180" s="103">
        <v>60</v>
      </c>
      <c r="F180" s="103"/>
      <c r="G180" s="103">
        <f>+E180*F180</f>
        <v>0</v>
      </c>
      <c r="H180" s="128"/>
    </row>
    <row r="181" spans="1:14" s="126" customFormat="1" x14ac:dyDescent="0.25">
      <c r="A181" s="96"/>
      <c r="B181" s="115"/>
      <c r="C181" s="105"/>
      <c r="D181" s="106"/>
      <c r="E181" s="115"/>
      <c r="F181" s="51"/>
      <c r="G181" s="145"/>
      <c r="H181" s="128"/>
    </row>
    <row r="182" spans="1:14" s="126" customFormat="1" x14ac:dyDescent="0.25">
      <c r="A182" s="108" t="s">
        <v>43</v>
      </c>
      <c r="B182" s="115"/>
      <c r="C182" s="105"/>
      <c r="D182" s="106"/>
      <c r="E182" s="115"/>
      <c r="F182" s="51"/>
      <c r="G182" s="145"/>
      <c r="H182" s="128"/>
    </row>
    <row r="183" spans="1:14" s="126" customFormat="1" x14ac:dyDescent="0.25">
      <c r="A183" s="96"/>
      <c r="B183" s="115"/>
      <c r="C183" s="105"/>
      <c r="D183" s="106"/>
      <c r="E183" s="115"/>
      <c r="F183" s="51"/>
      <c r="G183" s="145"/>
      <c r="H183" s="128"/>
    </row>
    <row r="184" spans="1:14" s="126" customFormat="1" ht="69" x14ac:dyDescent="0.25">
      <c r="A184" s="135">
        <v>5</v>
      </c>
      <c r="B184" s="100">
        <v>52222</v>
      </c>
      <c r="C184" s="101" t="s">
        <v>44</v>
      </c>
      <c r="D184" s="102" t="s">
        <v>45</v>
      </c>
      <c r="E184" s="103">
        <v>4192</v>
      </c>
      <c r="F184" s="103"/>
      <c r="G184" s="103">
        <f>+E184*F184</f>
        <v>0</v>
      </c>
      <c r="H184" s="128"/>
      <c r="N184" s="150"/>
    </row>
    <row r="185" spans="1:14" s="126" customFormat="1" x14ac:dyDescent="0.25">
      <c r="A185" s="96"/>
      <c r="B185" s="115"/>
      <c r="C185" s="105"/>
      <c r="D185" s="106"/>
      <c r="E185" s="115"/>
      <c r="F185" s="51"/>
      <c r="G185" s="145"/>
      <c r="H185" s="128"/>
    </row>
    <row r="186" spans="1:14" s="126" customFormat="1" ht="110.4" x14ac:dyDescent="0.25">
      <c r="A186" s="135">
        <v>6</v>
      </c>
      <c r="B186" s="100">
        <v>52216</v>
      </c>
      <c r="C186" s="101" t="s">
        <v>281</v>
      </c>
      <c r="D186" s="102" t="s">
        <v>45</v>
      </c>
      <c r="E186" s="103">
        <v>30915</v>
      </c>
      <c r="F186" s="103"/>
      <c r="G186" s="103">
        <f>+E186*F186</f>
        <v>0</v>
      </c>
      <c r="H186" s="128"/>
    </row>
    <row r="187" spans="1:14" s="126" customFormat="1" x14ac:dyDescent="0.25">
      <c r="A187" s="96"/>
      <c r="B187" s="115"/>
      <c r="C187" s="105"/>
      <c r="D187" s="106"/>
      <c r="E187" s="115"/>
      <c r="F187" s="51"/>
      <c r="G187" s="145"/>
      <c r="H187" s="128"/>
    </row>
    <row r="188" spans="1:14" s="126" customFormat="1" ht="69" x14ac:dyDescent="0.25">
      <c r="A188" s="135">
        <v>7</v>
      </c>
      <c r="B188" s="100">
        <v>52314</v>
      </c>
      <c r="C188" s="101" t="s">
        <v>87</v>
      </c>
      <c r="D188" s="102" t="s">
        <v>45</v>
      </c>
      <c r="E188" s="103">
        <v>3209</v>
      </c>
      <c r="F188" s="103"/>
      <c r="G188" s="103">
        <f>+E188*F188</f>
        <v>0</v>
      </c>
      <c r="H188" s="128"/>
    </row>
    <row r="189" spans="1:14" s="126" customFormat="1" x14ac:dyDescent="0.25">
      <c r="A189" s="96"/>
      <c r="B189" s="115"/>
      <c r="C189" s="105"/>
      <c r="D189" s="106"/>
      <c r="E189" s="115"/>
      <c r="F189" s="51"/>
      <c r="G189" s="145"/>
      <c r="H189" s="128"/>
    </row>
    <row r="190" spans="1:14" s="126" customFormat="1" x14ac:dyDescent="0.25">
      <c r="A190" s="108" t="s">
        <v>46</v>
      </c>
      <c r="B190" s="115"/>
      <c r="C190" s="105"/>
      <c r="D190" s="106"/>
      <c r="E190" s="115"/>
      <c r="F190" s="51"/>
      <c r="G190" s="145"/>
      <c r="H190" s="128"/>
    </row>
    <row r="191" spans="1:14" s="126" customFormat="1" x14ac:dyDescent="0.25">
      <c r="A191" s="96"/>
      <c r="B191" s="115"/>
      <c r="C191" s="105"/>
      <c r="D191" s="106"/>
      <c r="E191" s="115"/>
      <c r="F191" s="51"/>
      <c r="G191" s="145"/>
      <c r="H191" s="128"/>
    </row>
    <row r="192" spans="1:14" s="126" customFormat="1" ht="55.2" x14ac:dyDescent="0.25">
      <c r="A192" s="135">
        <v>8</v>
      </c>
      <c r="B192" s="100">
        <v>53151</v>
      </c>
      <c r="C192" s="101" t="s">
        <v>102</v>
      </c>
      <c r="D192" s="102" t="s">
        <v>26</v>
      </c>
      <c r="E192" s="103">
        <v>25</v>
      </c>
      <c r="F192" s="103"/>
      <c r="G192" s="103">
        <f>+E192*F192</f>
        <v>0</v>
      </c>
      <c r="H192" s="128"/>
      <c r="N192" s="150"/>
    </row>
    <row r="193" spans="1:9" s="126" customFormat="1" x14ac:dyDescent="0.25">
      <c r="A193" s="96"/>
      <c r="B193" s="115"/>
      <c r="C193" s="105"/>
      <c r="D193" s="106"/>
      <c r="E193" s="115"/>
      <c r="F193" s="51"/>
      <c r="G193" s="145"/>
      <c r="H193" s="128"/>
    </row>
    <row r="194" spans="1:9" s="126" customFormat="1" ht="96.6" x14ac:dyDescent="0.25">
      <c r="A194" s="135">
        <v>9</v>
      </c>
      <c r="B194" s="100">
        <v>53244</v>
      </c>
      <c r="C194" s="101" t="s">
        <v>67</v>
      </c>
      <c r="D194" s="102" t="s">
        <v>26</v>
      </c>
      <c r="E194" s="103">
        <v>105</v>
      </c>
      <c r="F194" s="103"/>
      <c r="G194" s="103">
        <f>+E194*F194</f>
        <v>0</v>
      </c>
      <c r="H194" s="128"/>
    </row>
    <row r="195" spans="1:9" s="126" customFormat="1" x14ac:dyDescent="0.25">
      <c r="A195" s="96"/>
      <c r="B195" s="115"/>
      <c r="C195" s="105"/>
      <c r="D195" s="106"/>
      <c r="E195" s="115"/>
      <c r="F195" s="51"/>
      <c r="G195" s="145"/>
      <c r="H195" s="128"/>
    </row>
    <row r="196" spans="1:9" s="126" customFormat="1" ht="96.6" x14ac:dyDescent="0.25">
      <c r="A196" s="135">
        <v>10</v>
      </c>
      <c r="B196" s="100">
        <v>53252</v>
      </c>
      <c r="C196" s="101" t="s">
        <v>68</v>
      </c>
      <c r="D196" s="102" t="s">
        <v>26</v>
      </c>
      <c r="E196" s="103">
        <v>22</v>
      </c>
      <c r="F196" s="103"/>
      <c r="G196" s="103">
        <f>+E196*F196</f>
        <v>0</v>
      </c>
      <c r="H196" s="128"/>
    </row>
    <row r="197" spans="1:9" s="126" customFormat="1" x14ac:dyDescent="0.25">
      <c r="A197" s="96"/>
      <c r="B197" s="115"/>
      <c r="C197" s="105"/>
      <c r="D197" s="106"/>
      <c r="E197" s="115"/>
      <c r="F197" s="51"/>
      <c r="G197" s="145"/>
      <c r="H197" s="128"/>
    </row>
    <row r="198" spans="1:9" s="126" customFormat="1" ht="84.6" x14ac:dyDescent="0.25">
      <c r="A198" s="135">
        <v>11</v>
      </c>
      <c r="B198" s="100">
        <v>53254</v>
      </c>
      <c r="C198" s="101" t="s">
        <v>319</v>
      </c>
      <c r="D198" s="102" t="s">
        <v>26</v>
      </c>
      <c r="E198" s="103">
        <v>345</v>
      </c>
      <c r="F198" s="103"/>
      <c r="G198" s="103">
        <f>+E198*F198</f>
        <v>0</v>
      </c>
      <c r="H198" s="128"/>
    </row>
    <row r="199" spans="1:9" s="126" customFormat="1" x14ac:dyDescent="0.25">
      <c r="A199" s="96"/>
      <c r="B199" s="115"/>
      <c r="C199" s="105"/>
      <c r="D199" s="106"/>
      <c r="E199" s="115"/>
      <c r="F199" s="51"/>
      <c r="G199" s="145"/>
      <c r="H199" s="128"/>
    </row>
    <row r="200" spans="1:9" s="126" customFormat="1" ht="110.4" x14ac:dyDescent="0.25">
      <c r="A200" s="135">
        <v>12</v>
      </c>
      <c r="B200" s="100">
        <v>53511</v>
      </c>
      <c r="C200" s="101" t="s">
        <v>312</v>
      </c>
      <c r="D200" s="102" t="s">
        <v>26</v>
      </c>
      <c r="E200" s="103">
        <v>754</v>
      </c>
      <c r="F200" s="103"/>
      <c r="G200" s="103">
        <f>+E200*F200</f>
        <v>0</v>
      </c>
      <c r="H200" s="128"/>
      <c r="I200" s="412"/>
    </row>
    <row r="201" spans="1:9" s="126" customFormat="1" x14ac:dyDescent="0.25">
      <c r="A201" s="96"/>
      <c r="B201" s="115"/>
      <c r="C201" s="105"/>
      <c r="D201" s="106"/>
      <c r="E201" s="115"/>
      <c r="F201" s="51"/>
      <c r="G201" s="145"/>
      <c r="H201" s="128"/>
    </row>
    <row r="202" spans="1:9" s="126" customFormat="1" x14ac:dyDescent="0.25">
      <c r="A202" s="108" t="s">
        <v>48</v>
      </c>
      <c r="B202" s="115"/>
      <c r="C202" s="105"/>
      <c r="D202" s="106"/>
      <c r="E202" s="115"/>
      <c r="F202" s="51"/>
      <c r="G202" s="145"/>
      <c r="H202" s="128"/>
    </row>
    <row r="203" spans="1:9" s="126" customFormat="1" x14ac:dyDescent="0.25">
      <c r="A203" s="96"/>
      <c r="B203" s="115"/>
      <c r="C203" s="105"/>
      <c r="D203" s="106"/>
      <c r="E203" s="115"/>
      <c r="F203" s="51"/>
      <c r="G203" s="145"/>
      <c r="H203" s="128"/>
    </row>
    <row r="204" spans="1:9" s="126" customFormat="1" ht="234.6" x14ac:dyDescent="0.25">
      <c r="A204" s="135">
        <v>13</v>
      </c>
      <c r="B204" s="100" t="s">
        <v>282</v>
      </c>
      <c r="C204" s="101" t="s">
        <v>320</v>
      </c>
      <c r="D204" s="102" t="s">
        <v>5</v>
      </c>
      <c r="E204" s="103">
        <v>36</v>
      </c>
      <c r="F204" s="103"/>
      <c r="G204" s="103">
        <f>+E204*F204</f>
        <v>0</v>
      </c>
      <c r="H204" s="128"/>
    </row>
    <row r="205" spans="1:9" s="126" customFormat="1" x14ac:dyDescent="0.25">
      <c r="A205" s="96"/>
      <c r="B205" s="115"/>
      <c r="C205" s="105"/>
      <c r="D205" s="106"/>
      <c r="E205" s="115"/>
      <c r="F205" s="51"/>
      <c r="G205" s="145"/>
      <c r="H205" s="128"/>
    </row>
    <row r="206" spans="1:9" s="126" customFormat="1" ht="138" x14ac:dyDescent="0.25">
      <c r="A206" s="135">
        <v>14</v>
      </c>
      <c r="B206" s="100">
        <v>58821</v>
      </c>
      <c r="C206" s="101" t="s">
        <v>104</v>
      </c>
      <c r="D206" s="102" t="s">
        <v>5</v>
      </c>
      <c r="E206" s="103">
        <v>53</v>
      </c>
      <c r="F206" s="103"/>
      <c r="G206" s="103">
        <f>+E206*F206</f>
        <v>0</v>
      </c>
      <c r="H206" s="128"/>
    </row>
    <row r="207" spans="1:9" s="126" customFormat="1" x14ac:dyDescent="0.25">
      <c r="A207" s="96"/>
      <c r="B207" s="115"/>
      <c r="C207" s="105"/>
      <c r="D207" s="106"/>
      <c r="E207" s="115"/>
      <c r="F207" s="51"/>
      <c r="G207" s="145"/>
      <c r="H207" s="128"/>
    </row>
    <row r="208" spans="1:9" s="126" customFormat="1" ht="55.2" x14ac:dyDescent="0.25">
      <c r="A208" s="135">
        <v>15</v>
      </c>
      <c r="B208" s="100">
        <v>58911</v>
      </c>
      <c r="C208" s="101" t="s">
        <v>49</v>
      </c>
      <c r="D208" s="102" t="s">
        <v>5</v>
      </c>
      <c r="E208" s="103">
        <v>1</v>
      </c>
      <c r="F208" s="103"/>
      <c r="G208" s="103">
        <f>+E208*F208</f>
        <v>0</v>
      </c>
      <c r="H208" s="128"/>
    </row>
    <row r="209" spans="1:8" s="126" customFormat="1" x14ac:dyDescent="0.25">
      <c r="A209" s="96"/>
      <c r="B209" s="115"/>
      <c r="C209" s="105"/>
      <c r="D209" s="106"/>
      <c r="E209" s="115"/>
      <c r="F209" s="51"/>
      <c r="G209" s="145"/>
      <c r="H209" s="128"/>
    </row>
    <row r="210" spans="1:8" s="126" customFormat="1" x14ac:dyDescent="0.25">
      <c r="A210" s="108" t="s">
        <v>47</v>
      </c>
      <c r="B210" s="115"/>
      <c r="C210" s="105"/>
      <c r="D210" s="106"/>
      <c r="E210" s="115"/>
      <c r="F210" s="51"/>
      <c r="G210" s="145"/>
      <c r="H210" s="128"/>
    </row>
    <row r="211" spans="1:8" s="126" customFormat="1" x14ac:dyDescent="0.25">
      <c r="A211" s="96"/>
      <c r="B211" s="115"/>
      <c r="C211" s="105"/>
      <c r="D211" s="106"/>
      <c r="E211" s="115"/>
      <c r="F211" s="51"/>
      <c r="G211" s="145"/>
      <c r="H211" s="128"/>
    </row>
    <row r="212" spans="1:8" s="126" customFormat="1" ht="96.6" x14ac:dyDescent="0.25">
      <c r="A212" s="135">
        <v>16</v>
      </c>
      <c r="B212" s="100">
        <v>59946</v>
      </c>
      <c r="C212" s="101" t="s">
        <v>84</v>
      </c>
      <c r="D212" s="102" t="s">
        <v>27</v>
      </c>
      <c r="E212" s="103">
        <v>29</v>
      </c>
      <c r="F212" s="103"/>
      <c r="G212" s="103">
        <f>+E212*F212</f>
        <v>0</v>
      </c>
      <c r="H212" s="128"/>
    </row>
    <row r="213" spans="1:8" s="126" customFormat="1" x14ac:dyDescent="0.25">
      <c r="A213" s="96"/>
      <c r="B213" s="115"/>
      <c r="C213" s="105"/>
      <c r="D213" s="106"/>
      <c r="E213" s="115"/>
      <c r="F213" s="51"/>
      <c r="G213" s="145"/>
      <c r="H213" s="128"/>
    </row>
    <row r="214" spans="1:8" s="126" customFormat="1" ht="165.6" x14ac:dyDescent="0.25">
      <c r="A214" s="135">
        <v>17</v>
      </c>
      <c r="B214" s="100">
        <v>59842</v>
      </c>
      <c r="C214" s="101" t="s">
        <v>331</v>
      </c>
      <c r="D214" s="102" t="s">
        <v>25</v>
      </c>
      <c r="E214" s="103">
        <v>45</v>
      </c>
      <c r="F214" s="103"/>
      <c r="G214" s="103">
        <f>+E214*F214</f>
        <v>0</v>
      </c>
      <c r="H214" s="128"/>
    </row>
    <row r="215" spans="1:8" s="126" customFormat="1" ht="14.4" thickBot="1" x14ac:dyDescent="0.3">
      <c r="A215" s="96"/>
      <c r="B215" s="115"/>
      <c r="C215" s="105"/>
      <c r="D215" s="106"/>
      <c r="E215" s="115"/>
      <c r="F215" s="51"/>
      <c r="G215" s="145"/>
      <c r="H215" s="128"/>
    </row>
    <row r="216" spans="1:8" s="126" customFormat="1" ht="15" thickTop="1" thickBot="1" x14ac:dyDescent="0.3">
      <c r="A216" s="96"/>
      <c r="B216" s="115"/>
      <c r="C216" s="105"/>
      <c r="D216" s="106"/>
      <c r="E216" s="116" t="s">
        <v>4</v>
      </c>
      <c r="F216" s="117"/>
      <c r="G216" s="118">
        <f>SUM(G174:G215)</f>
        <v>0</v>
      </c>
      <c r="H216" s="128"/>
    </row>
    <row r="217" spans="1:8" s="126" customFormat="1" ht="14.4" thickTop="1" x14ac:dyDescent="0.25">
      <c r="A217" s="96"/>
      <c r="B217" s="115"/>
      <c r="C217" s="105"/>
      <c r="D217" s="106"/>
      <c r="E217" s="115"/>
      <c r="F217" s="51"/>
      <c r="G217" s="145"/>
      <c r="H217" s="128"/>
    </row>
    <row r="218" spans="1:8" x14ac:dyDescent="0.25">
      <c r="A218" s="108" t="s">
        <v>3</v>
      </c>
      <c r="B218" s="104"/>
      <c r="C218" s="127"/>
      <c r="D218" s="106"/>
      <c r="E218" s="51"/>
      <c r="F218" s="51"/>
      <c r="G218" s="115"/>
      <c r="H218" s="34"/>
    </row>
    <row r="219" spans="1:8" x14ac:dyDescent="0.25">
      <c r="A219" s="96"/>
      <c r="B219" s="51"/>
      <c r="C219" s="105"/>
      <c r="D219" s="106"/>
      <c r="E219" s="51"/>
      <c r="F219" s="51"/>
      <c r="G219" s="115"/>
      <c r="H219" s="34"/>
    </row>
    <row r="220" spans="1:8" x14ac:dyDescent="0.25">
      <c r="A220" s="108" t="s">
        <v>51</v>
      </c>
      <c r="B220" s="51"/>
      <c r="C220" s="105"/>
      <c r="D220" s="106"/>
      <c r="E220" s="51"/>
      <c r="F220" s="51"/>
      <c r="G220" s="115"/>
      <c r="H220" s="34"/>
    </row>
    <row r="221" spans="1:8" x14ac:dyDescent="0.25">
      <c r="A221" s="96"/>
      <c r="B221" s="51"/>
      <c r="C221" s="105"/>
      <c r="D221" s="106"/>
      <c r="E221" s="51"/>
      <c r="F221" s="51"/>
      <c r="G221" s="115"/>
      <c r="H221" s="34"/>
    </row>
    <row r="222" spans="1:8" ht="96.6" x14ac:dyDescent="0.25">
      <c r="A222" s="135">
        <v>1</v>
      </c>
      <c r="B222" s="100">
        <v>73881</v>
      </c>
      <c r="C222" s="101" t="s">
        <v>330</v>
      </c>
      <c r="D222" s="102" t="s">
        <v>25</v>
      </c>
      <c r="E222" s="103">
        <v>380</v>
      </c>
      <c r="F222" s="103"/>
      <c r="G222" s="103">
        <f>+E222*F222</f>
        <v>0</v>
      </c>
      <c r="H222" s="34"/>
    </row>
    <row r="223" spans="1:8" x14ac:dyDescent="0.25">
      <c r="A223" s="96"/>
      <c r="B223" s="51"/>
      <c r="C223" s="105"/>
      <c r="D223" s="106"/>
      <c r="E223" s="51"/>
      <c r="F223" s="51"/>
      <c r="G223" s="115"/>
      <c r="H223" s="34"/>
    </row>
    <row r="224" spans="1:8" x14ac:dyDescent="0.25">
      <c r="A224" s="108" t="s">
        <v>15</v>
      </c>
      <c r="B224" s="109"/>
      <c r="C224" s="105"/>
      <c r="D224" s="106"/>
      <c r="E224" s="51"/>
      <c r="F224" s="51"/>
      <c r="G224" s="51"/>
      <c r="H224" s="34"/>
    </row>
    <row r="225" spans="1:8" x14ac:dyDescent="0.25">
      <c r="A225" s="108"/>
      <c r="B225" s="104"/>
      <c r="C225" s="105"/>
      <c r="D225" s="106"/>
      <c r="E225" s="51"/>
      <c r="F225" s="51"/>
      <c r="G225" s="51"/>
      <c r="H225" s="34"/>
    </row>
    <row r="226" spans="1:8" ht="96.6" x14ac:dyDescent="0.25">
      <c r="A226" s="135">
        <v>2</v>
      </c>
      <c r="B226" s="100">
        <v>79311</v>
      </c>
      <c r="C226" s="101" t="s">
        <v>128</v>
      </c>
      <c r="D226" s="102" t="s">
        <v>6</v>
      </c>
      <c r="E226" s="103">
        <v>60</v>
      </c>
      <c r="F226" s="103"/>
      <c r="G226" s="103">
        <f>+E226*F226</f>
        <v>0</v>
      </c>
      <c r="H226" s="34"/>
    </row>
    <row r="227" spans="1:8" x14ac:dyDescent="0.25">
      <c r="A227" s="96"/>
      <c r="B227" s="106"/>
      <c r="C227" s="105"/>
      <c r="D227" s="106"/>
      <c r="E227" s="51"/>
      <c r="F227" s="51"/>
      <c r="G227" s="51"/>
      <c r="H227" s="34"/>
    </row>
    <row r="228" spans="1:8" ht="138" x14ac:dyDescent="0.25">
      <c r="A228" s="135">
        <v>3</v>
      </c>
      <c r="B228" s="100">
        <v>79351</v>
      </c>
      <c r="C228" s="101" t="s">
        <v>129</v>
      </c>
      <c r="D228" s="102" t="s">
        <v>6</v>
      </c>
      <c r="E228" s="103">
        <v>40</v>
      </c>
      <c r="F228" s="103"/>
      <c r="G228" s="103">
        <f>+E228*F228</f>
        <v>0</v>
      </c>
      <c r="H228" s="34"/>
    </row>
    <row r="229" spans="1:8" x14ac:dyDescent="0.25">
      <c r="A229" s="96"/>
      <c r="B229" s="106"/>
      <c r="C229" s="105"/>
      <c r="D229" s="106"/>
      <c r="E229" s="51"/>
      <c r="F229" s="51"/>
      <c r="G229" s="51"/>
      <c r="H229" s="34"/>
    </row>
    <row r="230" spans="1:8" ht="55.2" x14ac:dyDescent="0.25">
      <c r="A230" s="135">
        <v>4</v>
      </c>
      <c r="B230" s="100">
        <v>79514</v>
      </c>
      <c r="C230" s="101" t="s">
        <v>283</v>
      </c>
      <c r="D230" s="102" t="s">
        <v>5</v>
      </c>
      <c r="E230" s="103">
        <v>1</v>
      </c>
      <c r="F230" s="103"/>
      <c r="G230" s="103">
        <f>+E230*F230</f>
        <v>0</v>
      </c>
      <c r="H230" s="34"/>
    </row>
    <row r="231" spans="1:8" x14ac:dyDescent="0.25">
      <c r="A231" s="96"/>
      <c r="B231" s="106"/>
      <c r="C231" s="105"/>
      <c r="D231" s="106"/>
      <c r="E231" s="51"/>
      <c r="F231" s="51"/>
      <c r="G231" s="51"/>
      <c r="H231" s="34"/>
    </row>
    <row r="232" spans="1:8" ht="55.2" x14ac:dyDescent="0.25">
      <c r="A232" s="135">
        <v>5</v>
      </c>
      <c r="B232" s="100">
        <v>79515</v>
      </c>
      <c r="C232" s="101" t="s">
        <v>284</v>
      </c>
      <c r="D232" s="102" t="s">
        <v>5</v>
      </c>
      <c r="E232" s="103">
        <v>1</v>
      </c>
      <c r="F232" s="103"/>
      <c r="G232" s="103">
        <f>+E232*F232</f>
        <v>0</v>
      </c>
      <c r="H232" s="34"/>
    </row>
    <row r="233" spans="1:8" ht="14.4" thickBot="1" x14ac:dyDescent="0.3">
      <c r="A233" s="96"/>
      <c r="B233" s="106"/>
      <c r="C233" s="105"/>
      <c r="D233" s="106"/>
      <c r="E233" s="51"/>
      <c r="F233" s="51"/>
      <c r="G233" s="51"/>
      <c r="H233" s="34"/>
    </row>
    <row r="234" spans="1:8" ht="15" thickTop="1" thickBot="1" x14ac:dyDescent="0.3">
      <c r="A234" s="96"/>
      <c r="B234" s="115"/>
      <c r="C234" s="105"/>
      <c r="D234" s="106"/>
      <c r="E234" s="116" t="s">
        <v>4</v>
      </c>
      <c r="F234" s="117"/>
      <c r="G234" s="118">
        <f>SUM(G222:G232)</f>
        <v>0</v>
      </c>
      <c r="H234" s="34"/>
    </row>
    <row r="235" spans="1:8" ht="14.4" thickTop="1" x14ac:dyDescent="0.25">
      <c r="A235" s="96"/>
      <c r="B235" s="106"/>
      <c r="C235" s="420"/>
      <c r="D235" s="106"/>
      <c r="E235" s="51"/>
      <c r="F235" s="51"/>
      <c r="G235" s="115"/>
      <c r="H235" s="34"/>
    </row>
    <row r="236" spans="1:8" x14ac:dyDescent="0.25">
      <c r="A236" s="121"/>
      <c r="B236" s="104"/>
      <c r="C236" s="105"/>
      <c r="D236" s="106"/>
      <c r="E236" s="51"/>
      <c r="F236" s="51"/>
      <c r="G236" s="51"/>
      <c r="H236" s="34"/>
    </row>
    <row r="237" spans="1:8" x14ac:dyDescent="0.25">
      <c r="A237" s="122"/>
      <c r="C237" s="105"/>
      <c r="D237" s="124"/>
      <c r="E237" s="125"/>
      <c r="F237" s="125"/>
      <c r="G237" s="150"/>
    </row>
    <row r="238" spans="1:8" x14ac:dyDescent="0.25">
      <c r="A238" s="122"/>
      <c r="C238" s="126"/>
      <c r="D238" s="126"/>
      <c r="E238" s="150"/>
      <c r="F238" s="150"/>
      <c r="G238" s="134"/>
    </row>
    <row r="239" spans="1:8" x14ac:dyDescent="0.25">
      <c r="A239" s="122"/>
      <c r="C239" s="126"/>
      <c r="D239" s="126"/>
      <c r="E239" s="150"/>
      <c r="F239" s="150"/>
      <c r="G239" s="134"/>
    </row>
    <row r="240" spans="1:8" x14ac:dyDescent="0.25">
      <c r="A240" s="122"/>
      <c r="C240" s="125"/>
      <c r="D240" s="126"/>
      <c r="E240" s="150"/>
      <c r="F240" s="150"/>
      <c r="G240" s="134"/>
    </row>
    <row r="241" spans="1:16" x14ac:dyDescent="0.25">
      <c r="A241" s="265"/>
      <c r="C241" s="125"/>
      <c r="D241" s="126"/>
      <c r="E241" s="150"/>
      <c r="F241" s="150"/>
      <c r="G241" s="134"/>
    </row>
    <row r="242" spans="1:16" x14ac:dyDescent="0.25">
      <c r="A242" s="265"/>
      <c r="C242" s="125"/>
      <c r="D242" s="126"/>
      <c r="E242" s="150"/>
      <c r="F242" s="150"/>
      <c r="G242" s="134"/>
    </row>
    <row r="243" spans="1:16" x14ac:dyDescent="0.25">
      <c r="A243" s="265"/>
      <c r="C243" s="125"/>
      <c r="D243" s="126"/>
      <c r="E243" s="150"/>
      <c r="F243" s="150"/>
    </row>
    <row r="244" spans="1:16" x14ac:dyDescent="0.25">
      <c r="A244" s="265"/>
      <c r="C244" s="125"/>
      <c r="D244" s="126"/>
      <c r="E244" s="150"/>
      <c r="F244" s="150"/>
    </row>
    <row r="245" spans="1:16" x14ac:dyDescent="0.25">
      <c r="A245" s="265"/>
    </row>
    <row r="246" spans="1:16" x14ac:dyDescent="0.25">
      <c r="A246" s="265"/>
    </row>
    <row r="247" spans="1:16" x14ac:dyDescent="0.25">
      <c r="A247" s="265"/>
      <c r="C247" s="12"/>
    </row>
    <row r="248" spans="1:16" x14ac:dyDescent="0.25">
      <c r="A248" s="265"/>
      <c r="C248" s="15"/>
    </row>
    <row r="249" spans="1:16" x14ac:dyDescent="0.25">
      <c r="A249" s="265"/>
      <c r="G249" s="134"/>
    </row>
    <row r="250" spans="1:16" x14ac:dyDescent="0.25">
      <c r="G250" s="134"/>
    </row>
    <row r="251" spans="1:16" x14ac:dyDescent="0.25">
      <c r="C251" s="10"/>
      <c r="D251" s="13"/>
      <c r="F251" s="134"/>
      <c r="G251" s="134"/>
    </row>
    <row r="252" spans="1:16" x14ac:dyDescent="0.25">
      <c r="C252" s="10"/>
      <c r="D252" s="13"/>
      <c r="F252" s="134"/>
    </row>
    <row r="253" spans="1:16" s="13" customFormat="1" x14ac:dyDescent="0.25">
      <c r="A253" s="14"/>
      <c r="B253" s="123"/>
      <c r="C253" s="10"/>
      <c r="F253" s="134"/>
      <c r="H253" s="8"/>
      <c r="I253" s="8"/>
      <c r="J253" s="8"/>
      <c r="K253" s="8"/>
      <c r="L253" s="8"/>
      <c r="M253" s="8"/>
      <c r="N253" s="8"/>
      <c r="O253" s="8"/>
      <c r="P253" s="8"/>
    </row>
  </sheetData>
  <mergeCells count="1">
    <mergeCell ref="A9:G9"/>
  </mergeCells>
  <pageMargins left="0.78740157480314965" right="0.78740157480314965" top="0.9055118110236221" bottom="1.0629921259842521" header="0.51181102362204722" footer="0.78740157480314965"/>
  <pageSetup paperSize="9" firstPageNumber="2" orientation="portrait" useFirstPageNumber="1" horizontalDpi="300" verticalDpi="300" r:id="rId1"/>
  <headerFooter alignWithMargins="0">
    <oddHeader>&amp;R&amp;A</oddHeader>
    <oddFooter>&amp;L7460.0014.00&amp;C&amp;"Times New Roman,Navadno"&amp;12 004.0105  T.2  Stran &amp;P</oddFooter>
  </headerFooter>
  <rowBreaks count="1" manualBreakCount="1">
    <brk id="15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265"/>
  <sheetViews>
    <sheetView topLeftCell="A53" zoomScale="94" zoomScaleNormal="94" zoomScaleSheetLayoutView="100" workbookViewId="0">
      <selection activeCell="L88" sqref="L88"/>
    </sheetView>
  </sheetViews>
  <sheetFormatPr defaultRowHeight="13.8" x14ac:dyDescent="0.25"/>
  <cols>
    <col min="1" max="1" width="3.44140625" style="249" customWidth="1"/>
    <col min="2" max="2" width="8.5546875" style="293" customWidth="1"/>
    <col min="3" max="3" width="32.33203125" style="251" customWidth="1"/>
    <col min="4" max="4" width="4.33203125" style="252" customWidth="1"/>
    <col min="5" max="5" width="13.33203125" style="259" customWidth="1"/>
    <col min="6" max="6" width="11.6640625" style="202" customWidth="1"/>
    <col min="7" max="7" width="15.6640625" style="202" customWidth="1"/>
    <col min="8" max="8" width="9.109375" style="164"/>
    <col min="9" max="9" width="10.109375" style="164" bestFit="1" customWidth="1"/>
    <col min="10" max="256" width="9.109375" style="164"/>
    <col min="257" max="257" width="3.44140625" style="164" customWidth="1"/>
    <col min="258" max="258" width="8.5546875" style="164" customWidth="1"/>
    <col min="259" max="259" width="32.33203125" style="164" customWidth="1"/>
    <col min="260" max="260" width="4.33203125" style="164" customWidth="1"/>
    <col min="261" max="261" width="13.33203125" style="164" customWidth="1"/>
    <col min="262" max="262" width="11.6640625" style="164" customWidth="1"/>
    <col min="263" max="263" width="15.6640625" style="164" customWidth="1"/>
    <col min="264" max="512" width="9.109375" style="164"/>
    <col min="513" max="513" width="3.44140625" style="164" customWidth="1"/>
    <col min="514" max="514" width="8.5546875" style="164" customWidth="1"/>
    <col min="515" max="515" width="32.33203125" style="164" customWidth="1"/>
    <col min="516" max="516" width="4.33203125" style="164" customWidth="1"/>
    <col min="517" max="517" width="13.33203125" style="164" customWidth="1"/>
    <col min="518" max="518" width="11.6640625" style="164" customWidth="1"/>
    <col min="519" max="519" width="15.6640625" style="164" customWidth="1"/>
    <col min="520" max="768" width="9.109375" style="164"/>
    <col min="769" max="769" width="3.44140625" style="164" customWidth="1"/>
    <col min="770" max="770" width="8.5546875" style="164" customWidth="1"/>
    <col min="771" max="771" width="32.33203125" style="164" customWidth="1"/>
    <col min="772" max="772" width="4.33203125" style="164" customWidth="1"/>
    <col min="773" max="773" width="13.33203125" style="164" customWidth="1"/>
    <col min="774" max="774" width="11.6640625" style="164" customWidth="1"/>
    <col min="775" max="775" width="15.6640625" style="164" customWidth="1"/>
    <col min="776" max="1024" width="9.109375" style="164"/>
    <col min="1025" max="1025" width="3.44140625" style="164" customWidth="1"/>
    <col min="1026" max="1026" width="8.5546875" style="164" customWidth="1"/>
    <col min="1027" max="1027" width="32.33203125" style="164" customWidth="1"/>
    <col min="1028" max="1028" width="4.33203125" style="164" customWidth="1"/>
    <col min="1029" max="1029" width="13.33203125" style="164" customWidth="1"/>
    <col min="1030" max="1030" width="11.6640625" style="164" customWidth="1"/>
    <col min="1031" max="1031" width="15.6640625" style="164" customWidth="1"/>
    <col min="1032" max="1280" width="9.109375" style="164"/>
    <col min="1281" max="1281" width="3.44140625" style="164" customWidth="1"/>
    <col min="1282" max="1282" width="8.5546875" style="164" customWidth="1"/>
    <col min="1283" max="1283" width="32.33203125" style="164" customWidth="1"/>
    <col min="1284" max="1284" width="4.33203125" style="164" customWidth="1"/>
    <col min="1285" max="1285" width="13.33203125" style="164" customWidth="1"/>
    <col min="1286" max="1286" width="11.6640625" style="164" customWidth="1"/>
    <col min="1287" max="1287" width="15.6640625" style="164" customWidth="1"/>
    <col min="1288" max="1536" width="9.109375" style="164"/>
    <col min="1537" max="1537" width="3.44140625" style="164" customWidth="1"/>
    <col min="1538" max="1538" width="8.5546875" style="164" customWidth="1"/>
    <col min="1539" max="1539" width="32.33203125" style="164" customWidth="1"/>
    <col min="1540" max="1540" width="4.33203125" style="164" customWidth="1"/>
    <col min="1541" max="1541" width="13.33203125" style="164" customWidth="1"/>
    <col min="1542" max="1542" width="11.6640625" style="164" customWidth="1"/>
    <col min="1543" max="1543" width="15.6640625" style="164" customWidth="1"/>
    <col min="1544" max="1792" width="9.109375" style="164"/>
    <col min="1793" max="1793" width="3.44140625" style="164" customWidth="1"/>
    <col min="1794" max="1794" width="8.5546875" style="164" customWidth="1"/>
    <col min="1795" max="1795" width="32.33203125" style="164" customWidth="1"/>
    <col min="1796" max="1796" width="4.33203125" style="164" customWidth="1"/>
    <col min="1797" max="1797" width="13.33203125" style="164" customWidth="1"/>
    <col min="1798" max="1798" width="11.6640625" style="164" customWidth="1"/>
    <col min="1799" max="1799" width="15.6640625" style="164" customWidth="1"/>
    <col min="1800" max="2048" width="9.109375" style="164"/>
    <col min="2049" max="2049" width="3.44140625" style="164" customWidth="1"/>
    <col min="2050" max="2050" width="8.5546875" style="164" customWidth="1"/>
    <col min="2051" max="2051" width="32.33203125" style="164" customWidth="1"/>
    <col min="2052" max="2052" width="4.33203125" style="164" customWidth="1"/>
    <col min="2053" max="2053" width="13.33203125" style="164" customWidth="1"/>
    <col min="2054" max="2054" width="11.6640625" style="164" customWidth="1"/>
    <col min="2055" max="2055" width="15.6640625" style="164" customWidth="1"/>
    <col min="2056" max="2304" width="9.109375" style="164"/>
    <col min="2305" max="2305" width="3.44140625" style="164" customWidth="1"/>
    <col min="2306" max="2306" width="8.5546875" style="164" customWidth="1"/>
    <col min="2307" max="2307" width="32.33203125" style="164" customWidth="1"/>
    <col min="2308" max="2308" width="4.33203125" style="164" customWidth="1"/>
    <col min="2309" max="2309" width="13.33203125" style="164" customWidth="1"/>
    <col min="2310" max="2310" width="11.6640625" style="164" customWidth="1"/>
    <col min="2311" max="2311" width="15.6640625" style="164" customWidth="1"/>
    <col min="2312" max="2560" width="9.109375" style="164"/>
    <col min="2561" max="2561" width="3.44140625" style="164" customWidth="1"/>
    <col min="2562" max="2562" width="8.5546875" style="164" customWidth="1"/>
    <col min="2563" max="2563" width="32.33203125" style="164" customWidth="1"/>
    <col min="2564" max="2564" width="4.33203125" style="164" customWidth="1"/>
    <col min="2565" max="2565" width="13.33203125" style="164" customWidth="1"/>
    <col min="2566" max="2566" width="11.6640625" style="164" customWidth="1"/>
    <col min="2567" max="2567" width="15.6640625" style="164" customWidth="1"/>
    <col min="2568" max="2816" width="9.109375" style="164"/>
    <col min="2817" max="2817" width="3.44140625" style="164" customWidth="1"/>
    <col min="2818" max="2818" width="8.5546875" style="164" customWidth="1"/>
    <col min="2819" max="2819" width="32.33203125" style="164" customWidth="1"/>
    <col min="2820" max="2820" width="4.33203125" style="164" customWidth="1"/>
    <col min="2821" max="2821" width="13.33203125" style="164" customWidth="1"/>
    <col min="2822" max="2822" width="11.6640625" style="164" customWidth="1"/>
    <col min="2823" max="2823" width="15.6640625" style="164" customWidth="1"/>
    <col min="2824" max="3072" width="9.109375" style="164"/>
    <col min="3073" max="3073" width="3.44140625" style="164" customWidth="1"/>
    <col min="3074" max="3074" width="8.5546875" style="164" customWidth="1"/>
    <col min="3075" max="3075" width="32.33203125" style="164" customWidth="1"/>
    <col min="3076" max="3076" width="4.33203125" style="164" customWidth="1"/>
    <col min="3077" max="3077" width="13.33203125" style="164" customWidth="1"/>
    <col min="3078" max="3078" width="11.6640625" style="164" customWidth="1"/>
    <col min="3079" max="3079" width="15.6640625" style="164" customWidth="1"/>
    <col min="3080" max="3328" width="9.109375" style="164"/>
    <col min="3329" max="3329" width="3.44140625" style="164" customWidth="1"/>
    <col min="3330" max="3330" width="8.5546875" style="164" customWidth="1"/>
    <col min="3331" max="3331" width="32.33203125" style="164" customWidth="1"/>
    <col min="3332" max="3332" width="4.33203125" style="164" customWidth="1"/>
    <col min="3333" max="3333" width="13.33203125" style="164" customWidth="1"/>
    <col min="3334" max="3334" width="11.6640625" style="164" customWidth="1"/>
    <col min="3335" max="3335" width="15.6640625" style="164" customWidth="1"/>
    <col min="3336" max="3584" width="9.109375" style="164"/>
    <col min="3585" max="3585" width="3.44140625" style="164" customWidth="1"/>
    <col min="3586" max="3586" width="8.5546875" style="164" customWidth="1"/>
    <col min="3587" max="3587" width="32.33203125" style="164" customWidth="1"/>
    <col min="3588" max="3588" width="4.33203125" style="164" customWidth="1"/>
    <col min="3589" max="3589" width="13.33203125" style="164" customWidth="1"/>
    <col min="3590" max="3590" width="11.6640625" style="164" customWidth="1"/>
    <col min="3591" max="3591" width="15.6640625" style="164" customWidth="1"/>
    <col min="3592" max="3840" width="9.109375" style="164"/>
    <col min="3841" max="3841" width="3.44140625" style="164" customWidth="1"/>
    <col min="3842" max="3842" width="8.5546875" style="164" customWidth="1"/>
    <col min="3843" max="3843" width="32.33203125" style="164" customWidth="1"/>
    <col min="3844" max="3844" width="4.33203125" style="164" customWidth="1"/>
    <col min="3845" max="3845" width="13.33203125" style="164" customWidth="1"/>
    <col min="3846" max="3846" width="11.6640625" style="164" customWidth="1"/>
    <col min="3847" max="3847" width="15.6640625" style="164" customWidth="1"/>
    <col min="3848" max="4096" width="9.109375" style="164"/>
    <col min="4097" max="4097" width="3.44140625" style="164" customWidth="1"/>
    <col min="4098" max="4098" width="8.5546875" style="164" customWidth="1"/>
    <col min="4099" max="4099" width="32.33203125" style="164" customWidth="1"/>
    <col min="4100" max="4100" width="4.33203125" style="164" customWidth="1"/>
    <col min="4101" max="4101" width="13.33203125" style="164" customWidth="1"/>
    <col min="4102" max="4102" width="11.6640625" style="164" customWidth="1"/>
    <col min="4103" max="4103" width="15.6640625" style="164" customWidth="1"/>
    <col min="4104" max="4352" width="9.109375" style="164"/>
    <col min="4353" max="4353" width="3.44140625" style="164" customWidth="1"/>
    <col min="4354" max="4354" width="8.5546875" style="164" customWidth="1"/>
    <col min="4355" max="4355" width="32.33203125" style="164" customWidth="1"/>
    <col min="4356" max="4356" width="4.33203125" style="164" customWidth="1"/>
    <col min="4357" max="4357" width="13.33203125" style="164" customWidth="1"/>
    <col min="4358" max="4358" width="11.6640625" style="164" customWidth="1"/>
    <col min="4359" max="4359" width="15.6640625" style="164" customWidth="1"/>
    <col min="4360" max="4608" width="9.109375" style="164"/>
    <col min="4609" max="4609" width="3.44140625" style="164" customWidth="1"/>
    <col min="4610" max="4610" width="8.5546875" style="164" customWidth="1"/>
    <col min="4611" max="4611" width="32.33203125" style="164" customWidth="1"/>
    <col min="4612" max="4612" width="4.33203125" style="164" customWidth="1"/>
    <col min="4613" max="4613" width="13.33203125" style="164" customWidth="1"/>
    <col min="4614" max="4614" width="11.6640625" style="164" customWidth="1"/>
    <col min="4615" max="4615" width="15.6640625" style="164" customWidth="1"/>
    <col min="4616" max="4864" width="9.109375" style="164"/>
    <col min="4865" max="4865" width="3.44140625" style="164" customWidth="1"/>
    <col min="4866" max="4866" width="8.5546875" style="164" customWidth="1"/>
    <col min="4867" max="4867" width="32.33203125" style="164" customWidth="1"/>
    <col min="4868" max="4868" width="4.33203125" style="164" customWidth="1"/>
    <col min="4869" max="4869" width="13.33203125" style="164" customWidth="1"/>
    <col min="4870" max="4870" width="11.6640625" style="164" customWidth="1"/>
    <col min="4871" max="4871" width="15.6640625" style="164" customWidth="1"/>
    <col min="4872" max="5120" width="9.109375" style="164"/>
    <col min="5121" max="5121" width="3.44140625" style="164" customWidth="1"/>
    <col min="5122" max="5122" width="8.5546875" style="164" customWidth="1"/>
    <col min="5123" max="5123" width="32.33203125" style="164" customWidth="1"/>
    <col min="5124" max="5124" width="4.33203125" style="164" customWidth="1"/>
    <col min="5125" max="5125" width="13.33203125" style="164" customWidth="1"/>
    <col min="5126" max="5126" width="11.6640625" style="164" customWidth="1"/>
    <col min="5127" max="5127" width="15.6640625" style="164" customWidth="1"/>
    <col min="5128" max="5376" width="9.109375" style="164"/>
    <col min="5377" max="5377" width="3.44140625" style="164" customWidth="1"/>
    <col min="5378" max="5378" width="8.5546875" style="164" customWidth="1"/>
    <col min="5379" max="5379" width="32.33203125" style="164" customWidth="1"/>
    <col min="5380" max="5380" width="4.33203125" style="164" customWidth="1"/>
    <col min="5381" max="5381" width="13.33203125" style="164" customWidth="1"/>
    <col min="5382" max="5382" width="11.6640625" style="164" customWidth="1"/>
    <col min="5383" max="5383" width="15.6640625" style="164" customWidth="1"/>
    <col min="5384" max="5632" width="9.109375" style="164"/>
    <col min="5633" max="5633" width="3.44140625" style="164" customWidth="1"/>
    <col min="5634" max="5634" width="8.5546875" style="164" customWidth="1"/>
    <col min="5635" max="5635" width="32.33203125" style="164" customWidth="1"/>
    <col min="5636" max="5636" width="4.33203125" style="164" customWidth="1"/>
    <col min="5637" max="5637" width="13.33203125" style="164" customWidth="1"/>
    <col min="5638" max="5638" width="11.6640625" style="164" customWidth="1"/>
    <col min="5639" max="5639" width="15.6640625" style="164" customWidth="1"/>
    <col min="5640" max="5888" width="9.109375" style="164"/>
    <col min="5889" max="5889" width="3.44140625" style="164" customWidth="1"/>
    <col min="5890" max="5890" width="8.5546875" style="164" customWidth="1"/>
    <col min="5891" max="5891" width="32.33203125" style="164" customWidth="1"/>
    <col min="5892" max="5892" width="4.33203125" style="164" customWidth="1"/>
    <col min="5893" max="5893" width="13.33203125" style="164" customWidth="1"/>
    <col min="5894" max="5894" width="11.6640625" style="164" customWidth="1"/>
    <col min="5895" max="5895" width="15.6640625" style="164" customWidth="1"/>
    <col min="5896" max="6144" width="9.109375" style="164"/>
    <col min="6145" max="6145" width="3.44140625" style="164" customWidth="1"/>
    <col min="6146" max="6146" width="8.5546875" style="164" customWidth="1"/>
    <col min="6147" max="6147" width="32.33203125" style="164" customWidth="1"/>
    <col min="6148" max="6148" width="4.33203125" style="164" customWidth="1"/>
    <col min="6149" max="6149" width="13.33203125" style="164" customWidth="1"/>
    <col min="6150" max="6150" width="11.6640625" style="164" customWidth="1"/>
    <col min="6151" max="6151" width="15.6640625" style="164" customWidth="1"/>
    <col min="6152" max="6400" width="9.109375" style="164"/>
    <col min="6401" max="6401" width="3.44140625" style="164" customWidth="1"/>
    <col min="6402" max="6402" width="8.5546875" style="164" customWidth="1"/>
    <col min="6403" max="6403" width="32.33203125" style="164" customWidth="1"/>
    <col min="6404" max="6404" width="4.33203125" style="164" customWidth="1"/>
    <col min="6405" max="6405" width="13.33203125" style="164" customWidth="1"/>
    <col min="6406" max="6406" width="11.6640625" style="164" customWidth="1"/>
    <col min="6407" max="6407" width="15.6640625" style="164" customWidth="1"/>
    <col min="6408" max="6656" width="9.109375" style="164"/>
    <col min="6657" max="6657" width="3.44140625" style="164" customWidth="1"/>
    <col min="6658" max="6658" width="8.5546875" style="164" customWidth="1"/>
    <col min="6659" max="6659" width="32.33203125" style="164" customWidth="1"/>
    <col min="6660" max="6660" width="4.33203125" style="164" customWidth="1"/>
    <col min="6661" max="6661" width="13.33203125" style="164" customWidth="1"/>
    <col min="6662" max="6662" width="11.6640625" style="164" customWidth="1"/>
    <col min="6663" max="6663" width="15.6640625" style="164" customWidth="1"/>
    <col min="6664" max="6912" width="9.109375" style="164"/>
    <col min="6913" max="6913" width="3.44140625" style="164" customWidth="1"/>
    <col min="6914" max="6914" width="8.5546875" style="164" customWidth="1"/>
    <col min="6915" max="6915" width="32.33203125" style="164" customWidth="1"/>
    <col min="6916" max="6916" width="4.33203125" style="164" customWidth="1"/>
    <col min="6917" max="6917" width="13.33203125" style="164" customWidth="1"/>
    <col min="6918" max="6918" width="11.6640625" style="164" customWidth="1"/>
    <col min="6919" max="6919" width="15.6640625" style="164" customWidth="1"/>
    <col min="6920" max="7168" width="9.109375" style="164"/>
    <col min="7169" max="7169" width="3.44140625" style="164" customWidth="1"/>
    <col min="7170" max="7170" width="8.5546875" style="164" customWidth="1"/>
    <col min="7171" max="7171" width="32.33203125" style="164" customWidth="1"/>
    <col min="7172" max="7172" width="4.33203125" style="164" customWidth="1"/>
    <col min="7173" max="7173" width="13.33203125" style="164" customWidth="1"/>
    <col min="7174" max="7174" width="11.6640625" style="164" customWidth="1"/>
    <col min="7175" max="7175" width="15.6640625" style="164" customWidth="1"/>
    <col min="7176" max="7424" width="9.109375" style="164"/>
    <col min="7425" max="7425" width="3.44140625" style="164" customWidth="1"/>
    <col min="7426" max="7426" width="8.5546875" style="164" customWidth="1"/>
    <col min="7427" max="7427" width="32.33203125" style="164" customWidth="1"/>
    <col min="7428" max="7428" width="4.33203125" style="164" customWidth="1"/>
    <col min="7429" max="7429" width="13.33203125" style="164" customWidth="1"/>
    <col min="7430" max="7430" width="11.6640625" style="164" customWidth="1"/>
    <col min="7431" max="7431" width="15.6640625" style="164" customWidth="1"/>
    <col min="7432" max="7680" width="9.109375" style="164"/>
    <col min="7681" max="7681" width="3.44140625" style="164" customWidth="1"/>
    <col min="7682" max="7682" width="8.5546875" style="164" customWidth="1"/>
    <col min="7683" max="7683" width="32.33203125" style="164" customWidth="1"/>
    <col min="7684" max="7684" width="4.33203125" style="164" customWidth="1"/>
    <col min="7685" max="7685" width="13.33203125" style="164" customWidth="1"/>
    <col min="7686" max="7686" width="11.6640625" style="164" customWidth="1"/>
    <col min="7687" max="7687" width="15.6640625" style="164" customWidth="1"/>
    <col min="7688" max="7936" width="9.109375" style="164"/>
    <col min="7937" max="7937" width="3.44140625" style="164" customWidth="1"/>
    <col min="7938" max="7938" width="8.5546875" style="164" customWidth="1"/>
    <col min="7939" max="7939" width="32.33203125" style="164" customWidth="1"/>
    <col min="7940" max="7940" width="4.33203125" style="164" customWidth="1"/>
    <col min="7941" max="7941" width="13.33203125" style="164" customWidth="1"/>
    <col min="7942" max="7942" width="11.6640625" style="164" customWidth="1"/>
    <col min="7943" max="7943" width="15.6640625" style="164" customWidth="1"/>
    <col min="7944" max="8192" width="9.109375" style="164"/>
    <col min="8193" max="8193" width="3.44140625" style="164" customWidth="1"/>
    <col min="8194" max="8194" width="8.5546875" style="164" customWidth="1"/>
    <col min="8195" max="8195" width="32.33203125" style="164" customWidth="1"/>
    <col min="8196" max="8196" width="4.33203125" style="164" customWidth="1"/>
    <col min="8197" max="8197" width="13.33203125" style="164" customWidth="1"/>
    <col min="8198" max="8198" width="11.6640625" style="164" customWidth="1"/>
    <col min="8199" max="8199" width="15.6640625" style="164" customWidth="1"/>
    <col min="8200" max="8448" width="9.109375" style="164"/>
    <col min="8449" max="8449" width="3.44140625" style="164" customWidth="1"/>
    <col min="8450" max="8450" width="8.5546875" style="164" customWidth="1"/>
    <col min="8451" max="8451" width="32.33203125" style="164" customWidth="1"/>
    <col min="8452" max="8452" width="4.33203125" style="164" customWidth="1"/>
    <col min="8453" max="8453" width="13.33203125" style="164" customWidth="1"/>
    <col min="8454" max="8454" width="11.6640625" style="164" customWidth="1"/>
    <col min="8455" max="8455" width="15.6640625" style="164" customWidth="1"/>
    <col min="8456" max="8704" width="9.109375" style="164"/>
    <col min="8705" max="8705" width="3.44140625" style="164" customWidth="1"/>
    <col min="8706" max="8706" width="8.5546875" style="164" customWidth="1"/>
    <col min="8707" max="8707" width="32.33203125" style="164" customWidth="1"/>
    <col min="8708" max="8708" width="4.33203125" style="164" customWidth="1"/>
    <col min="8709" max="8709" width="13.33203125" style="164" customWidth="1"/>
    <col min="8710" max="8710" width="11.6640625" style="164" customWidth="1"/>
    <col min="8711" max="8711" width="15.6640625" style="164" customWidth="1"/>
    <col min="8712" max="8960" width="9.109375" style="164"/>
    <col min="8961" max="8961" width="3.44140625" style="164" customWidth="1"/>
    <col min="8962" max="8962" width="8.5546875" style="164" customWidth="1"/>
    <col min="8963" max="8963" width="32.33203125" style="164" customWidth="1"/>
    <col min="8964" max="8964" width="4.33203125" style="164" customWidth="1"/>
    <col min="8965" max="8965" width="13.33203125" style="164" customWidth="1"/>
    <col min="8966" max="8966" width="11.6640625" style="164" customWidth="1"/>
    <col min="8967" max="8967" width="15.6640625" style="164" customWidth="1"/>
    <col min="8968" max="9216" width="9.109375" style="164"/>
    <col min="9217" max="9217" width="3.44140625" style="164" customWidth="1"/>
    <col min="9218" max="9218" width="8.5546875" style="164" customWidth="1"/>
    <col min="9219" max="9219" width="32.33203125" style="164" customWidth="1"/>
    <col min="9220" max="9220" width="4.33203125" style="164" customWidth="1"/>
    <col min="9221" max="9221" width="13.33203125" style="164" customWidth="1"/>
    <col min="9222" max="9222" width="11.6640625" style="164" customWidth="1"/>
    <col min="9223" max="9223" width="15.6640625" style="164" customWidth="1"/>
    <col min="9224" max="9472" width="9.109375" style="164"/>
    <col min="9473" max="9473" width="3.44140625" style="164" customWidth="1"/>
    <col min="9474" max="9474" width="8.5546875" style="164" customWidth="1"/>
    <col min="9475" max="9475" width="32.33203125" style="164" customWidth="1"/>
    <col min="9476" max="9476" width="4.33203125" style="164" customWidth="1"/>
    <col min="9477" max="9477" width="13.33203125" style="164" customWidth="1"/>
    <col min="9478" max="9478" width="11.6640625" style="164" customWidth="1"/>
    <col min="9479" max="9479" width="15.6640625" style="164" customWidth="1"/>
    <col min="9480" max="9728" width="9.109375" style="164"/>
    <col min="9729" max="9729" width="3.44140625" style="164" customWidth="1"/>
    <col min="9730" max="9730" width="8.5546875" style="164" customWidth="1"/>
    <col min="9731" max="9731" width="32.33203125" style="164" customWidth="1"/>
    <col min="9732" max="9732" width="4.33203125" style="164" customWidth="1"/>
    <col min="9733" max="9733" width="13.33203125" style="164" customWidth="1"/>
    <col min="9734" max="9734" width="11.6640625" style="164" customWidth="1"/>
    <col min="9735" max="9735" width="15.6640625" style="164" customWidth="1"/>
    <col min="9736" max="9984" width="9.109375" style="164"/>
    <col min="9985" max="9985" width="3.44140625" style="164" customWidth="1"/>
    <col min="9986" max="9986" width="8.5546875" style="164" customWidth="1"/>
    <col min="9987" max="9987" width="32.33203125" style="164" customWidth="1"/>
    <col min="9988" max="9988" width="4.33203125" style="164" customWidth="1"/>
    <col min="9989" max="9989" width="13.33203125" style="164" customWidth="1"/>
    <col min="9990" max="9990" width="11.6640625" style="164" customWidth="1"/>
    <col min="9991" max="9991" width="15.6640625" style="164" customWidth="1"/>
    <col min="9992" max="10240" width="9.109375" style="164"/>
    <col min="10241" max="10241" width="3.44140625" style="164" customWidth="1"/>
    <col min="10242" max="10242" width="8.5546875" style="164" customWidth="1"/>
    <col min="10243" max="10243" width="32.33203125" style="164" customWidth="1"/>
    <col min="10244" max="10244" width="4.33203125" style="164" customWidth="1"/>
    <col min="10245" max="10245" width="13.33203125" style="164" customWidth="1"/>
    <col min="10246" max="10246" width="11.6640625" style="164" customWidth="1"/>
    <col min="10247" max="10247" width="15.6640625" style="164" customWidth="1"/>
    <col min="10248" max="10496" width="9.109375" style="164"/>
    <col min="10497" max="10497" width="3.44140625" style="164" customWidth="1"/>
    <col min="10498" max="10498" width="8.5546875" style="164" customWidth="1"/>
    <col min="10499" max="10499" width="32.33203125" style="164" customWidth="1"/>
    <col min="10500" max="10500" width="4.33203125" style="164" customWidth="1"/>
    <col min="10501" max="10501" width="13.33203125" style="164" customWidth="1"/>
    <col min="10502" max="10502" width="11.6640625" style="164" customWidth="1"/>
    <col min="10503" max="10503" width="15.6640625" style="164" customWidth="1"/>
    <col min="10504" max="10752" width="9.109375" style="164"/>
    <col min="10753" max="10753" width="3.44140625" style="164" customWidth="1"/>
    <col min="10754" max="10754" width="8.5546875" style="164" customWidth="1"/>
    <col min="10755" max="10755" width="32.33203125" style="164" customWidth="1"/>
    <col min="10756" max="10756" width="4.33203125" style="164" customWidth="1"/>
    <col min="10757" max="10757" width="13.33203125" style="164" customWidth="1"/>
    <col min="10758" max="10758" width="11.6640625" style="164" customWidth="1"/>
    <col min="10759" max="10759" width="15.6640625" style="164" customWidth="1"/>
    <col min="10760" max="11008" width="9.109375" style="164"/>
    <col min="11009" max="11009" width="3.44140625" style="164" customWidth="1"/>
    <col min="11010" max="11010" width="8.5546875" style="164" customWidth="1"/>
    <col min="11011" max="11011" width="32.33203125" style="164" customWidth="1"/>
    <col min="11012" max="11012" width="4.33203125" style="164" customWidth="1"/>
    <col min="11013" max="11013" width="13.33203125" style="164" customWidth="1"/>
    <col min="11014" max="11014" width="11.6640625" style="164" customWidth="1"/>
    <col min="11015" max="11015" width="15.6640625" style="164" customWidth="1"/>
    <col min="11016" max="11264" width="9.109375" style="164"/>
    <col min="11265" max="11265" width="3.44140625" style="164" customWidth="1"/>
    <col min="11266" max="11266" width="8.5546875" style="164" customWidth="1"/>
    <col min="11267" max="11267" width="32.33203125" style="164" customWidth="1"/>
    <col min="11268" max="11268" width="4.33203125" style="164" customWidth="1"/>
    <col min="11269" max="11269" width="13.33203125" style="164" customWidth="1"/>
    <col min="11270" max="11270" width="11.6640625" style="164" customWidth="1"/>
    <col min="11271" max="11271" width="15.6640625" style="164" customWidth="1"/>
    <col min="11272" max="11520" width="9.109375" style="164"/>
    <col min="11521" max="11521" width="3.44140625" style="164" customWidth="1"/>
    <col min="11522" max="11522" width="8.5546875" style="164" customWidth="1"/>
    <col min="11523" max="11523" width="32.33203125" style="164" customWidth="1"/>
    <col min="11524" max="11524" width="4.33203125" style="164" customWidth="1"/>
    <col min="11525" max="11525" width="13.33203125" style="164" customWidth="1"/>
    <col min="11526" max="11526" width="11.6640625" style="164" customWidth="1"/>
    <col min="11527" max="11527" width="15.6640625" style="164" customWidth="1"/>
    <col min="11528" max="11776" width="9.109375" style="164"/>
    <col min="11777" max="11777" width="3.44140625" style="164" customWidth="1"/>
    <col min="11778" max="11778" width="8.5546875" style="164" customWidth="1"/>
    <col min="11779" max="11779" width="32.33203125" style="164" customWidth="1"/>
    <col min="11780" max="11780" width="4.33203125" style="164" customWidth="1"/>
    <col min="11781" max="11781" width="13.33203125" style="164" customWidth="1"/>
    <col min="11782" max="11782" width="11.6640625" style="164" customWidth="1"/>
    <col min="11783" max="11783" width="15.6640625" style="164" customWidth="1"/>
    <col min="11784" max="12032" width="9.109375" style="164"/>
    <col min="12033" max="12033" width="3.44140625" style="164" customWidth="1"/>
    <col min="12034" max="12034" width="8.5546875" style="164" customWidth="1"/>
    <col min="12035" max="12035" width="32.33203125" style="164" customWidth="1"/>
    <col min="12036" max="12036" width="4.33203125" style="164" customWidth="1"/>
    <col min="12037" max="12037" width="13.33203125" style="164" customWidth="1"/>
    <col min="12038" max="12038" width="11.6640625" style="164" customWidth="1"/>
    <col min="12039" max="12039" width="15.6640625" style="164" customWidth="1"/>
    <col min="12040" max="12288" width="9.109375" style="164"/>
    <col min="12289" max="12289" width="3.44140625" style="164" customWidth="1"/>
    <col min="12290" max="12290" width="8.5546875" style="164" customWidth="1"/>
    <col min="12291" max="12291" width="32.33203125" style="164" customWidth="1"/>
    <col min="12292" max="12292" width="4.33203125" style="164" customWidth="1"/>
    <col min="12293" max="12293" width="13.33203125" style="164" customWidth="1"/>
    <col min="12294" max="12294" width="11.6640625" style="164" customWidth="1"/>
    <col min="12295" max="12295" width="15.6640625" style="164" customWidth="1"/>
    <col min="12296" max="12544" width="9.109375" style="164"/>
    <col min="12545" max="12545" width="3.44140625" style="164" customWidth="1"/>
    <col min="12546" max="12546" width="8.5546875" style="164" customWidth="1"/>
    <col min="12547" max="12547" width="32.33203125" style="164" customWidth="1"/>
    <col min="12548" max="12548" width="4.33203125" style="164" customWidth="1"/>
    <col min="12549" max="12549" width="13.33203125" style="164" customWidth="1"/>
    <col min="12550" max="12550" width="11.6640625" style="164" customWidth="1"/>
    <col min="12551" max="12551" width="15.6640625" style="164" customWidth="1"/>
    <col min="12552" max="12800" width="9.109375" style="164"/>
    <col min="12801" max="12801" width="3.44140625" style="164" customWidth="1"/>
    <col min="12802" max="12802" width="8.5546875" style="164" customWidth="1"/>
    <col min="12803" max="12803" width="32.33203125" style="164" customWidth="1"/>
    <col min="12804" max="12804" width="4.33203125" style="164" customWidth="1"/>
    <col min="12805" max="12805" width="13.33203125" style="164" customWidth="1"/>
    <col min="12806" max="12806" width="11.6640625" style="164" customWidth="1"/>
    <col min="12807" max="12807" width="15.6640625" style="164" customWidth="1"/>
    <col min="12808" max="13056" width="9.109375" style="164"/>
    <col min="13057" max="13057" width="3.44140625" style="164" customWidth="1"/>
    <col min="13058" max="13058" width="8.5546875" style="164" customWidth="1"/>
    <col min="13059" max="13059" width="32.33203125" style="164" customWidth="1"/>
    <col min="13060" max="13060" width="4.33203125" style="164" customWidth="1"/>
    <col min="13061" max="13061" width="13.33203125" style="164" customWidth="1"/>
    <col min="13062" max="13062" width="11.6640625" style="164" customWidth="1"/>
    <col min="13063" max="13063" width="15.6640625" style="164" customWidth="1"/>
    <col min="13064" max="13312" width="9.109375" style="164"/>
    <col min="13313" max="13313" width="3.44140625" style="164" customWidth="1"/>
    <col min="13314" max="13314" width="8.5546875" style="164" customWidth="1"/>
    <col min="13315" max="13315" width="32.33203125" style="164" customWidth="1"/>
    <col min="13316" max="13316" width="4.33203125" style="164" customWidth="1"/>
    <col min="13317" max="13317" width="13.33203125" style="164" customWidth="1"/>
    <col min="13318" max="13318" width="11.6640625" style="164" customWidth="1"/>
    <col min="13319" max="13319" width="15.6640625" style="164" customWidth="1"/>
    <col min="13320" max="13568" width="9.109375" style="164"/>
    <col min="13569" max="13569" width="3.44140625" style="164" customWidth="1"/>
    <col min="13570" max="13570" width="8.5546875" style="164" customWidth="1"/>
    <col min="13571" max="13571" width="32.33203125" style="164" customWidth="1"/>
    <col min="13572" max="13572" width="4.33203125" style="164" customWidth="1"/>
    <col min="13573" max="13573" width="13.33203125" style="164" customWidth="1"/>
    <col min="13574" max="13574" width="11.6640625" style="164" customWidth="1"/>
    <col min="13575" max="13575" width="15.6640625" style="164" customWidth="1"/>
    <col min="13576" max="13824" width="9.109375" style="164"/>
    <col min="13825" max="13825" width="3.44140625" style="164" customWidth="1"/>
    <col min="13826" max="13826" width="8.5546875" style="164" customWidth="1"/>
    <col min="13827" max="13827" width="32.33203125" style="164" customWidth="1"/>
    <col min="13828" max="13828" width="4.33203125" style="164" customWidth="1"/>
    <col min="13829" max="13829" width="13.33203125" style="164" customWidth="1"/>
    <col min="13830" max="13830" width="11.6640625" style="164" customWidth="1"/>
    <col min="13831" max="13831" width="15.6640625" style="164" customWidth="1"/>
    <col min="13832" max="14080" width="9.109375" style="164"/>
    <col min="14081" max="14081" width="3.44140625" style="164" customWidth="1"/>
    <col min="14082" max="14082" width="8.5546875" style="164" customWidth="1"/>
    <col min="14083" max="14083" width="32.33203125" style="164" customWidth="1"/>
    <col min="14084" max="14084" width="4.33203125" style="164" customWidth="1"/>
    <col min="14085" max="14085" width="13.33203125" style="164" customWidth="1"/>
    <col min="14086" max="14086" width="11.6640625" style="164" customWidth="1"/>
    <col min="14087" max="14087" width="15.6640625" style="164" customWidth="1"/>
    <col min="14088" max="14336" width="9.109375" style="164"/>
    <col min="14337" max="14337" width="3.44140625" style="164" customWidth="1"/>
    <col min="14338" max="14338" width="8.5546875" style="164" customWidth="1"/>
    <col min="14339" max="14339" width="32.33203125" style="164" customWidth="1"/>
    <col min="14340" max="14340" width="4.33203125" style="164" customWidth="1"/>
    <col min="14341" max="14341" width="13.33203125" style="164" customWidth="1"/>
    <col min="14342" max="14342" width="11.6640625" style="164" customWidth="1"/>
    <col min="14343" max="14343" width="15.6640625" style="164" customWidth="1"/>
    <col min="14344" max="14592" width="9.109375" style="164"/>
    <col min="14593" max="14593" width="3.44140625" style="164" customWidth="1"/>
    <col min="14594" max="14594" width="8.5546875" style="164" customWidth="1"/>
    <col min="14595" max="14595" width="32.33203125" style="164" customWidth="1"/>
    <col min="14596" max="14596" width="4.33203125" style="164" customWidth="1"/>
    <col min="14597" max="14597" width="13.33203125" style="164" customWidth="1"/>
    <col min="14598" max="14598" width="11.6640625" style="164" customWidth="1"/>
    <col min="14599" max="14599" width="15.6640625" style="164" customWidth="1"/>
    <col min="14600" max="14848" width="9.109375" style="164"/>
    <col min="14849" max="14849" width="3.44140625" style="164" customWidth="1"/>
    <col min="14850" max="14850" width="8.5546875" style="164" customWidth="1"/>
    <col min="14851" max="14851" width="32.33203125" style="164" customWidth="1"/>
    <col min="14852" max="14852" width="4.33203125" style="164" customWidth="1"/>
    <col min="14853" max="14853" width="13.33203125" style="164" customWidth="1"/>
    <col min="14854" max="14854" width="11.6640625" style="164" customWidth="1"/>
    <col min="14855" max="14855" width="15.6640625" style="164" customWidth="1"/>
    <col min="14856" max="15104" width="9.109375" style="164"/>
    <col min="15105" max="15105" width="3.44140625" style="164" customWidth="1"/>
    <col min="15106" max="15106" width="8.5546875" style="164" customWidth="1"/>
    <col min="15107" max="15107" width="32.33203125" style="164" customWidth="1"/>
    <col min="15108" max="15108" width="4.33203125" style="164" customWidth="1"/>
    <col min="15109" max="15109" width="13.33203125" style="164" customWidth="1"/>
    <col min="15110" max="15110" width="11.6640625" style="164" customWidth="1"/>
    <col min="15111" max="15111" width="15.6640625" style="164" customWidth="1"/>
    <col min="15112" max="15360" width="9.109375" style="164"/>
    <col min="15361" max="15361" width="3.44140625" style="164" customWidth="1"/>
    <col min="15362" max="15362" width="8.5546875" style="164" customWidth="1"/>
    <col min="15363" max="15363" width="32.33203125" style="164" customWidth="1"/>
    <col min="15364" max="15364" width="4.33203125" style="164" customWidth="1"/>
    <col min="15365" max="15365" width="13.33203125" style="164" customWidth="1"/>
    <col min="15366" max="15366" width="11.6640625" style="164" customWidth="1"/>
    <col min="15367" max="15367" width="15.6640625" style="164" customWidth="1"/>
    <col min="15368" max="15616" width="9.109375" style="164"/>
    <col min="15617" max="15617" width="3.44140625" style="164" customWidth="1"/>
    <col min="15618" max="15618" width="8.5546875" style="164" customWidth="1"/>
    <col min="15619" max="15619" width="32.33203125" style="164" customWidth="1"/>
    <col min="15620" max="15620" width="4.33203125" style="164" customWidth="1"/>
    <col min="15621" max="15621" width="13.33203125" style="164" customWidth="1"/>
    <col min="15622" max="15622" width="11.6640625" style="164" customWidth="1"/>
    <col min="15623" max="15623" width="15.6640625" style="164" customWidth="1"/>
    <col min="15624" max="15872" width="9.109375" style="164"/>
    <col min="15873" max="15873" width="3.44140625" style="164" customWidth="1"/>
    <col min="15874" max="15874" width="8.5546875" style="164" customWidth="1"/>
    <col min="15875" max="15875" width="32.33203125" style="164" customWidth="1"/>
    <col min="15876" max="15876" width="4.33203125" style="164" customWidth="1"/>
    <col min="15877" max="15877" width="13.33203125" style="164" customWidth="1"/>
    <col min="15878" max="15878" width="11.6640625" style="164" customWidth="1"/>
    <col min="15879" max="15879" width="15.6640625" style="164" customWidth="1"/>
    <col min="15880" max="16128" width="9.109375" style="164"/>
    <col min="16129" max="16129" width="3.44140625" style="164" customWidth="1"/>
    <col min="16130" max="16130" width="8.5546875" style="164" customWidth="1"/>
    <col min="16131" max="16131" width="32.33203125" style="164" customWidth="1"/>
    <col min="16132" max="16132" width="4.33203125" style="164" customWidth="1"/>
    <col min="16133" max="16133" width="13.33203125" style="164" customWidth="1"/>
    <col min="16134" max="16134" width="11.6640625" style="164" customWidth="1"/>
    <col min="16135" max="16135" width="15.6640625" style="164" customWidth="1"/>
    <col min="16136" max="16384" width="9.109375" style="164"/>
  </cols>
  <sheetData>
    <row r="7" spans="1:9" ht="14.4" thickBot="1" x14ac:dyDescent="0.3"/>
    <row r="8" spans="1:9" ht="14.4" thickTop="1" x14ac:dyDescent="0.25">
      <c r="A8" s="271" t="s">
        <v>133</v>
      </c>
      <c r="B8" s="272"/>
      <c r="C8" s="273"/>
      <c r="D8" s="274"/>
      <c r="E8" s="275"/>
      <c r="F8" s="276"/>
      <c r="G8" s="277"/>
    </row>
    <row r="9" spans="1:9" x14ac:dyDescent="0.25">
      <c r="A9" s="278" t="s">
        <v>134</v>
      </c>
      <c r="B9" s="279"/>
      <c r="C9" s="280"/>
      <c r="D9" s="281"/>
      <c r="E9" s="282"/>
      <c r="F9" s="283"/>
      <c r="G9" s="284"/>
    </row>
    <row r="10" spans="1:9" x14ac:dyDescent="0.25">
      <c r="A10" s="294" t="s">
        <v>135</v>
      </c>
      <c r="B10" s="279"/>
      <c r="C10" s="280"/>
      <c r="D10" s="281"/>
      <c r="E10" s="282"/>
      <c r="F10" s="283"/>
      <c r="G10" s="284"/>
    </row>
    <row r="11" spans="1:9" ht="14.4" thickBot="1" x14ac:dyDescent="0.3">
      <c r="A11" s="285" t="s">
        <v>229</v>
      </c>
      <c r="B11" s="286"/>
      <c r="C11" s="287"/>
      <c r="D11" s="288"/>
      <c r="E11" s="289"/>
      <c r="F11" s="290"/>
      <c r="G11" s="291"/>
    </row>
    <row r="12" spans="1:9" ht="14.4" thickTop="1" x14ac:dyDescent="0.25">
      <c r="A12" s="292"/>
      <c r="C12" s="294"/>
      <c r="D12" s="281"/>
      <c r="E12" s="282"/>
      <c r="F12" s="283"/>
      <c r="G12" s="283"/>
      <c r="I12" s="421"/>
    </row>
    <row r="13" spans="1:9" x14ac:dyDescent="0.25">
      <c r="A13" s="292"/>
      <c r="C13" s="295"/>
      <c r="D13" s="296"/>
      <c r="E13" s="282"/>
      <c r="F13" s="283"/>
      <c r="G13" s="283"/>
      <c r="I13" s="421"/>
    </row>
    <row r="14" spans="1:9" x14ac:dyDescent="0.25">
      <c r="A14" s="292"/>
      <c r="B14" s="279"/>
      <c r="C14" s="280"/>
      <c r="D14" s="296"/>
      <c r="E14" s="295"/>
      <c r="F14" s="283"/>
      <c r="G14" s="283"/>
      <c r="I14" s="421"/>
    </row>
    <row r="15" spans="1:9" x14ac:dyDescent="0.25">
      <c r="A15" s="297" t="s">
        <v>0</v>
      </c>
      <c r="B15" s="298"/>
      <c r="C15" s="299"/>
      <c r="D15" s="300"/>
      <c r="E15" s="301"/>
      <c r="F15" s="302"/>
      <c r="G15" s="303">
        <f>SUM(G90)</f>
        <v>0</v>
      </c>
      <c r="I15" s="421"/>
    </row>
    <row r="16" spans="1:9" x14ac:dyDescent="0.25">
      <c r="A16" s="294"/>
      <c r="B16" s="304"/>
      <c r="C16" s="305"/>
      <c r="D16" s="296"/>
      <c r="E16" s="295"/>
      <c r="F16" s="306"/>
      <c r="G16" s="306"/>
      <c r="I16" s="421"/>
    </row>
    <row r="17" spans="1:9" x14ac:dyDescent="0.25">
      <c r="A17" s="297" t="s">
        <v>1</v>
      </c>
      <c r="B17" s="298"/>
      <c r="C17" s="299"/>
      <c r="D17" s="300"/>
      <c r="E17" s="301"/>
      <c r="F17" s="302"/>
      <c r="G17" s="303">
        <f>SUM(G146)</f>
        <v>0</v>
      </c>
      <c r="I17" s="421"/>
    </row>
    <row r="18" spans="1:9" x14ac:dyDescent="0.25">
      <c r="A18" s="294"/>
      <c r="B18" s="304"/>
      <c r="C18" s="305"/>
      <c r="D18" s="296"/>
      <c r="E18" s="295"/>
      <c r="F18" s="306"/>
      <c r="G18" s="306"/>
      <c r="I18" s="421"/>
    </row>
    <row r="19" spans="1:9" x14ac:dyDescent="0.25">
      <c r="A19" s="297" t="s">
        <v>2</v>
      </c>
      <c r="B19" s="298"/>
      <c r="C19" s="299"/>
      <c r="D19" s="300"/>
      <c r="E19" s="301"/>
      <c r="F19" s="302"/>
      <c r="G19" s="303">
        <f>SUM(G192)</f>
        <v>0</v>
      </c>
      <c r="I19" s="421"/>
    </row>
    <row r="20" spans="1:9" x14ac:dyDescent="0.25">
      <c r="A20" s="294"/>
      <c r="B20" s="304"/>
      <c r="C20" s="305"/>
      <c r="D20" s="296"/>
      <c r="E20" s="295"/>
      <c r="F20" s="306"/>
      <c r="G20" s="306"/>
      <c r="I20" s="421"/>
    </row>
    <row r="21" spans="1:9" x14ac:dyDescent="0.25">
      <c r="A21" s="297" t="s">
        <v>29</v>
      </c>
      <c r="B21" s="298"/>
      <c r="C21" s="299"/>
      <c r="D21" s="300"/>
      <c r="E21" s="301"/>
      <c r="F21" s="302"/>
      <c r="G21" s="303">
        <f>(G204)</f>
        <v>0</v>
      </c>
      <c r="I21" s="421"/>
    </row>
    <row r="22" spans="1:9" x14ac:dyDescent="0.25">
      <c r="A22" s="294"/>
      <c r="B22" s="304"/>
      <c r="C22" s="305"/>
      <c r="D22" s="296"/>
      <c r="E22" s="295"/>
      <c r="F22" s="306"/>
      <c r="G22" s="306"/>
      <c r="I22" s="421"/>
    </row>
    <row r="23" spans="1:9" x14ac:dyDescent="0.25">
      <c r="A23" s="297" t="s">
        <v>28</v>
      </c>
      <c r="B23" s="298"/>
      <c r="C23" s="299"/>
      <c r="D23" s="300"/>
      <c r="E23" s="301"/>
      <c r="F23" s="302"/>
      <c r="G23" s="303">
        <v>0</v>
      </c>
      <c r="I23" s="421"/>
    </row>
    <row r="24" spans="1:9" x14ac:dyDescent="0.25">
      <c r="A24" s="294"/>
      <c r="B24" s="304"/>
      <c r="C24" s="305"/>
      <c r="D24" s="296"/>
      <c r="E24" s="295"/>
      <c r="F24" s="306"/>
      <c r="G24" s="306"/>
      <c r="I24" s="421"/>
    </row>
    <row r="25" spans="1:9" x14ac:dyDescent="0.25">
      <c r="A25" s="297" t="s">
        <v>136</v>
      </c>
      <c r="B25" s="298"/>
      <c r="C25" s="299"/>
      <c r="D25" s="300"/>
      <c r="E25" s="301"/>
      <c r="F25" s="302"/>
      <c r="G25" s="303">
        <f>(G238)</f>
        <v>0</v>
      </c>
      <c r="I25" s="421"/>
    </row>
    <row r="26" spans="1:9" x14ac:dyDescent="0.25">
      <c r="A26" s="294"/>
      <c r="B26" s="304"/>
      <c r="C26" s="305"/>
      <c r="D26" s="296"/>
      <c r="E26" s="295"/>
      <c r="F26" s="306"/>
      <c r="G26" s="306"/>
      <c r="I26" s="421"/>
    </row>
    <row r="27" spans="1:9" x14ac:dyDescent="0.25">
      <c r="A27" s="297" t="s">
        <v>3</v>
      </c>
      <c r="B27" s="298"/>
      <c r="C27" s="299"/>
      <c r="D27" s="300"/>
      <c r="E27" s="301"/>
      <c r="F27" s="302"/>
      <c r="G27" s="303">
        <f>SUM(G246)</f>
        <v>0</v>
      </c>
      <c r="I27" s="421"/>
    </row>
    <row r="28" spans="1:9" ht="14.4" thickBot="1" x14ac:dyDescent="0.3">
      <c r="A28" s="292"/>
      <c r="B28" s="304"/>
      <c r="C28" s="305"/>
      <c r="D28" s="281"/>
      <c r="E28" s="282"/>
      <c r="F28" s="283"/>
      <c r="G28" s="283"/>
      <c r="I28" s="421"/>
    </row>
    <row r="29" spans="1:9" ht="15" thickTop="1" thickBot="1" x14ac:dyDescent="0.3">
      <c r="A29" s="292"/>
      <c r="B29" s="304"/>
      <c r="C29" s="305"/>
      <c r="D29" s="281"/>
      <c r="E29" s="307" t="s">
        <v>355</v>
      </c>
      <c r="F29" s="308"/>
      <c r="G29" s="309">
        <f>SUM(G15:G27)</f>
        <v>0</v>
      </c>
      <c r="I29" s="421"/>
    </row>
    <row r="30" spans="1:9" ht="15" thickTop="1" thickBot="1" x14ac:dyDescent="0.3">
      <c r="A30" s="292"/>
      <c r="B30" s="279"/>
      <c r="C30" s="280"/>
      <c r="D30" s="281"/>
      <c r="E30" s="282"/>
      <c r="F30" s="283"/>
      <c r="G30" s="283"/>
      <c r="I30" s="421"/>
    </row>
    <row r="31" spans="1:9" ht="15" thickTop="1" thickBot="1" x14ac:dyDescent="0.3">
      <c r="A31" s="292"/>
      <c r="B31" s="279"/>
      <c r="C31" s="280"/>
      <c r="D31" s="281"/>
      <c r="E31" s="307" t="s">
        <v>137</v>
      </c>
      <c r="F31" s="308"/>
      <c r="G31" s="309">
        <f>0.22*G29</f>
        <v>0</v>
      </c>
      <c r="I31" s="421"/>
    </row>
    <row r="32" spans="1:9" ht="15" thickTop="1" thickBot="1" x14ac:dyDescent="0.3">
      <c r="A32" s="292"/>
      <c r="B32" s="279"/>
      <c r="C32" s="280"/>
      <c r="D32" s="281"/>
      <c r="E32" s="282"/>
      <c r="F32" s="283"/>
      <c r="G32" s="283"/>
      <c r="I32" s="421"/>
    </row>
    <row r="33" spans="1:9" ht="15" thickTop="1" thickBot="1" x14ac:dyDescent="0.3">
      <c r="A33" s="292"/>
      <c r="B33" s="279"/>
      <c r="C33" s="280"/>
      <c r="D33" s="281"/>
      <c r="E33" s="307" t="s">
        <v>356</v>
      </c>
      <c r="F33" s="308"/>
      <c r="G33" s="309">
        <f>SUM(G29:G31)</f>
        <v>0</v>
      </c>
      <c r="I33" s="421"/>
    </row>
    <row r="34" spans="1:9" ht="14.4" thickTop="1" x14ac:dyDescent="0.25">
      <c r="A34" s="292"/>
      <c r="B34" s="279"/>
      <c r="C34" s="280"/>
      <c r="D34" s="281"/>
      <c r="E34" s="282"/>
      <c r="F34" s="283"/>
      <c r="G34" s="283"/>
      <c r="I34" s="421"/>
    </row>
    <row r="35" spans="1:9" x14ac:dyDescent="0.25">
      <c r="A35" s="292"/>
      <c r="B35" s="279"/>
      <c r="C35" s="280"/>
      <c r="D35" s="281"/>
      <c r="E35" s="282"/>
      <c r="F35" s="283"/>
      <c r="G35" s="283"/>
      <c r="I35" s="421"/>
    </row>
    <row r="36" spans="1:9" x14ac:dyDescent="0.25">
      <c r="A36" s="292"/>
      <c r="B36" s="279"/>
      <c r="C36" s="280"/>
      <c r="D36" s="281"/>
      <c r="E36" s="282"/>
      <c r="F36" s="283"/>
      <c r="G36" s="283"/>
      <c r="I36" s="421"/>
    </row>
    <row r="37" spans="1:9" x14ac:dyDescent="0.25">
      <c r="A37" s="292"/>
      <c r="B37" s="279"/>
      <c r="C37" s="280"/>
      <c r="D37" s="281"/>
      <c r="E37" s="282"/>
      <c r="F37" s="283"/>
      <c r="G37" s="283"/>
      <c r="I37" s="421"/>
    </row>
    <row r="38" spans="1:9" x14ac:dyDescent="0.25">
      <c r="A38" s="292"/>
      <c r="B38" s="279"/>
      <c r="C38" s="280"/>
      <c r="D38" s="281"/>
      <c r="E38" s="282"/>
      <c r="F38" s="283"/>
      <c r="G38" s="283"/>
      <c r="I38" s="421"/>
    </row>
    <row r="39" spans="1:9" x14ac:dyDescent="0.25">
      <c r="A39" s="310"/>
      <c r="B39" s="311" t="s">
        <v>138</v>
      </c>
      <c r="C39" s="312"/>
      <c r="D39" s="313"/>
      <c r="E39" s="314"/>
      <c r="F39" s="315"/>
      <c r="G39" s="315"/>
      <c r="I39" s="421"/>
    </row>
    <row r="40" spans="1:9" x14ac:dyDescent="0.25">
      <c r="A40" s="310"/>
      <c r="B40" s="311"/>
      <c r="C40" s="312"/>
      <c r="D40" s="313"/>
      <c r="E40" s="314"/>
      <c r="F40" s="315"/>
      <c r="G40" s="315"/>
      <c r="I40" s="421"/>
    </row>
    <row r="41" spans="1:9" ht="69" customHeight="1" x14ac:dyDescent="0.25">
      <c r="A41" s="310"/>
      <c r="B41" s="454" t="s">
        <v>139</v>
      </c>
      <c r="C41" s="455"/>
      <c r="D41" s="455"/>
      <c r="E41" s="455"/>
      <c r="F41" s="455"/>
      <c r="G41" s="315"/>
    </row>
    <row r="42" spans="1:9" x14ac:dyDescent="0.25">
      <c r="A42" s="292"/>
      <c r="B42" s="279"/>
      <c r="C42" s="280"/>
      <c r="D42" s="281"/>
      <c r="E42" s="282"/>
      <c r="F42" s="283"/>
      <c r="G42" s="283"/>
    </row>
    <row r="43" spans="1:9" x14ac:dyDescent="0.25">
      <c r="A43" s="292"/>
      <c r="B43" s="279"/>
      <c r="C43" s="280"/>
      <c r="D43" s="281"/>
      <c r="E43" s="282"/>
      <c r="F43" s="283"/>
      <c r="G43" s="283"/>
    </row>
    <row r="44" spans="1:9" x14ac:dyDescent="0.25">
      <c r="A44" s="292"/>
      <c r="B44" s="279"/>
      <c r="C44" s="280"/>
      <c r="D44" s="281"/>
      <c r="E44" s="282"/>
      <c r="F44" s="283"/>
      <c r="G44" s="283"/>
    </row>
    <row r="45" spans="1:9" x14ac:dyDescent="0.25">
      <c r="A45" s="292"/>
      <c r="B45" s="279"/>
      <c r="C45" s="280"/>
      <c r="D45" s="281"/>
      <c r="E45" s="282"/>
      <c r="F45" s="283"/>
      <c r="G45" s="283"/>
    </row>
    <row r="46" spans="1:9" x14ac:dyDescent="0.25">
      <c r="A46" s="294" t="s">
        <v>0</v>
      </c>
      <c r="B46" s="304"/>
      <c r="C46" s="280"/>
      <c r="D46" s="281"/>
      <c r="E46" s="282"/>
      <c r="F46" s="283"/>
      <c r="G46" s="283"/>
    </row>
    <row r="47" spans="1:9" x14ac:dyDescent="0.25">
      <c r="A47" s="292"/>
      <c r="B47" s="279"/>
      <c r="C47" s="280"/>
      <c r="D47" s="281"/>
      <c r="E47" s="282"/>
      <c r="F47" s="283"/>
      <c r="G47" s="283"/>
    </row>
    <row r="48" spans="1:9" x14ac:dyDescent="0.25">
      <c r="A48" s="316" t="s">
        <v>140</v>
      </c>
      <c r="B48" s="317"/>
      <c r="C48" s="305"/>
      <c r="D48" s="281"/>
      <c r="E48" s="282"/>
      <c r="F48" s="283"/>
      <c r="G48" s="283"/>
    </row>
    <row r="49" spans="1:11" x14ac:dyDescent="0.25">
      <c r="A49" s="292"/>
      <c r="B49" s="279"/>
      <c r="C49" s="280"/>
      <c r="D49" s="281"/>
      <c r="E49" s="282"/>
      <c r="F49" s="283"/>
      <c r="G49" s="283"/>
    </row>
    <row r="50" spans="1:11" ht="45" customHeight="1" x14ac:dyDescent="0.25">
      <c r="A50" s="318" t="s">
        <v>141</v>
      </c>
      <c r="B50" s="319">
        <v>11122</v>
      </c>
      <c r="C50" s="320" t="s">
        <v>142</v>
      </c>
      <c r="D50" s="321" t="s">
        <v>7</v>
      </c>
      <c r="E50" s="322">
        <v>0.79</v>
      </c>
      <c r="F50" s="323"/>
      <c r="G50" s="323">
        <f>+E50*F50</f>
        <v>0</v>
      </c>
    </row>
    <row r="51" spans="1:11" x14ac:dyDescent="0.25">
      <c r="A51" s="292"/>
      <c r="B51" s="324"/>
      <c r="C51" s="325"/>
      <c r="D51" s="326"/>
      <c r="E51" s="327"/>
      <c r="F51" s="283"/>
      <c r="G51" s="283"/>
    </row>
    <row r="52" spans="1:11" ht="60" customHeight="1" x14ac:dyDescent="0.25">
      <c r="A52" s="318" t="s">
        <v>143</v>
      </c>
      <c r="B52" s="319">
        <v>11122</v>
      </c>
      <c r="C52" s="320" t="s">
        <v>144</v>
      </c>
      <c r="D52" s="321" t="s">
        <v>7</v>
      </c>
      <c r="E52" s="322">
        <v>0.79</v>
      </c>
      <c r="F52" s="323"/>
      <c r="G52" s="323">
        <f>+E52*F52</f>
        <v>0</v>
      </c>
    </row>
    <row r="53" spans="1:11" x14ac:dyDescent="0.25">
      <c r="A53" s="292"/>
      <c r="B53" s="324"/>
      <c r="C53" s="325"/>
      <c r="D53" s="326"/>
      <c r="E53" s="327"/>
      <c r="F53" s="283"/>
      <c r="G53" s="283"/>
    </row>
    <row r="54" spans="1:11" ht="45" customHeight="1" x14ac:dyDescent="0.25">
      <c r="A54" s="318" t="s">
        <v>145</v>
      </c>
      <c r="B54" s="328">
        <v>11132</v>
      </c>
      <c r="C54" s="329" t="s">
        <v>146</v>
      </c>
      <c r="D54" s="330" t="s">
        <v>7</v>
      </c>
      <c r="E54" s="331">
        <v>0.79</v>
      </c>
      <c r="F54" s="332"/>
      <c r="G54" s="331">
        <f>+E54*F54</f>
        <v>0</v>
      </c>
    </row>
    <row r="55" spans="1:11" x14ac:dyDescent="0.25">
      <c r="A55" s="292"/>
      <c r="B55" s="311"/>
      <c r="C55" s="312"/>
      <c r="D55" s="313"/>
      <c r="E55" s="333"/>
      <c r="F55" s="315"/>
      <c r="G55" s="315"/>
    </row>
    <row r="56" spans="1:11" ht="45" customHeight="1" x14ac:dyDescent="0.25">
      <c r="A56" s="318" t="s">
        <v>147</v>
      </c>
      <c r="B56" s="319">
        <v>11221</v>
      </c>
      <c r="C56" s="320" t="s">
        <v>148</v>
      </c>
      <c r="D56" s="321" t="s">
        <v>5</v>
      </c>
      <c r="E56" s="334">
        <v>40</v>
      </c>
      <c r="F56" s="323"/>
      <c r="G56" s="323">
        <f>+E56*F56</f>
        <v>0</v>
      </c>
    </row>
    <row r="57" spans="1:11" s="224" customFormat="1" ht="15" x14ac:dyDescent="0.25">
      <c r="A57" s="310"/>
      <c r="B57" s="311"/>
      <c r="C57" s="312"/>
      <c r="D57" s="313"/>
      <c r="E57" s="314"/>
      <c r="F57" s="315"/>
      <c r="G57" s="315"/>
      <c r="I57" s="164"/>
      <c r="K57" s="335"/>
    </row>
    <row r="58" spans="1:11" s="224" customFormat="1" x14ac:dyDescent="0.25">
      <c r="A58" s="336" t="s">
        <v>149</v>
      </c>
      <c r="B58" s="337"/>
      <c r="C58" s="338"/>
      <c r="D58" s="313"/>
      <c r="E58" s="314"/>
      <c r="F58" s="315"/>
      <c r="G58" s="315"/>
      <c r="I58" s="164"/>
    </row>
    <row r="59" spans="1:11" s="224" customFormat="1" x14ac:dyDescent="0.25">
      <c r="A59" s="339"/>
      <c r="B59" s="311"/>
      <c r="C59" s="312"/>
      <c r="D59" s="340"/>
      <c r="E59" s="314"/>
      <c r="F59" s="315"/>
      <c r="G59" s="315"/>
      <c r="I59" s="164"/>
    </row>
    <row r="60" spans="1:11" s="224" customFormat="1" ht="15" customHeight="1" x14ac:dyDescent="0.25">
      <c r="A60" s="207" t="s">
        <v>10</v>
      </c>
      <c r="B60" s="191"/>
      <c r="C60" s="213"/>
      <c r="D60" s="209"/>
      <c r="E60" s="201"/>
      <c r="F60" s="201"/>
      <c r="G60" s="201"/>
      <c r="I60" s="164"/>
      <c r="K60" s="335"/>
    </row>
    <row r="61" spans="1:11" s="224" customFormat="1" x14ac:dyDescent="0.25">
      <c r="A61" s="210"/>
      <c r="B61" s="182"/>
      <c r="C61" s="208"/>
      <c r="D61" s="209"/>
      <c r="E61" s="201"/>
      <c r="F61" s="201"/>
      <c r="G61" s="201"/>
      <c r="I61" s="164"/>
    </row>
    <row r="62" spans="1:11" s="263" customFormat="1" ht="45" customHeight="1" x14ac:dyDescent="0.25">
      <c r="A62" s="219" t="s">
        <v>153</v>
      </c>
      <c r="B62" s="214">
        <v>12131</v>
      </c>
      <c r="C62" s="215" t="s">
        <v>341</v>
      </c>
      <c r="D62" s="216" t="s">
        <v>20</v>
      </c>
      <c r="E62" s="217">
        <v>535</v>
      </c>
      <c r="F62" s="217"/>
      <c r="G62" s="217">
        <f>+E62*F62</f>
        <v>0</v>
      </c>
      <c r="I62" s="164"/>
      <c r="K62" s="414"/>
    </row>
    <row r="63" spans="1:11" s="263" customFormat="1" ht="15" x14ac:dyDescent="0.25">
      <c r="A63" s="210"/>
      <c r="B63" s="182"/>
      <c r="C63" s="208"/>
      <c r="D63" s="209"/>
      <c r="E63" s="201"/>
      <c r="F63" s="201"/>
      <c r="G63" s="201"/>
      <c r="I63" s="164"/>
      <c r="K63" s="414"/>
    </row>
    <row r="64" spans="1:11" s="263" customFormat="1" ht="90" customHeight="1" x14ac:dyDescent="0.25">
      <c r="A64" s="219" t="s">
        <v>154</v>
      </c>
      <c r="B64" s="214">
        <v>12151</v>
      </c>
      <c r="C64" s="215" t="s">
        <v>335</v>
      </c>
      <c r="D64" s="415" t="s">
        <v>5</v>
      </c>
      <c r="E64" s="217">
        <v>53</v>
      </c>
      <c r="F64" s="217"/>
      <c r="G64" s="217">
        <f>+E64*F64</f>
        <v>0</v>
      </c>
      <c r="I64" s="164"/>
      <c r="K64" s="414"/>
    </row>
    <row r="65" spans="1:11" s="263" customFormat="1" ht="15" x14ac:dyDescent="0.25">
      <c r="A65" s="210"/>
      <c r="B65" s="182"/>
      <c r="C65" s="208"/>
      <c r="D65" s="209"/>
      <c r="E65" s="201"/>
      <c r="F65" s="201"/>
      <c r="G65" s="201"/>
      <c r="I65" s="164"/>
      <c r="K65" s="414"/>
    </row>
    <row r="66" spans="1:11" s="263" customFormat="1" ht="90" customHeight="1" x14ac:dyDescent="0.25">
      <c r="A66" s="219" t="s">
        <v>156</v>
      </c>
      <c r="B66" s="214">
        <v>12152</v>
      </c>
      <c r="C66" s="215" t="s">
        <v>336</v>
      </c>
      <c r="D66" s="415" t="s">
        <v>5</v>
      </c>
      <c r="E66" s="217">
        <v>2</v>
      </c>
      <c r="F66" s="217"/>
      <c r="G66" s="217">
        <f>+E66*F66</f>
        <v>0</v>
      </c>
      <c r="I66" s="164"/>
      <c r="K66" s="414"/>
    </row>
    <row r="67" spans="1:11" s="263" customFormat="1" ht="15" x14ac:dyDescent="0.25">
      <c r="A67" s="210"/>
      <c r="B67" s="182"/>
      <c r="C67" s="208"/>
      <c r="D67" s="416"/>
      <c r="E67" s="201"/>
      <c r="F67" s="201"/>
      <c r="G67" s="201"/>
      <c r="I67" s="164"/>
      <c r="K67" s="414"/>
    </row>
    <row r="68" spans="1:11" s="263" customFormat="1" ht="60" customHeight="1" x14ac:dyDescent="0.25">
      <c r="A68" s="219" t="s">
        <v>169</v>
      </c>
      <c r="B68" s="214">
        <v>12163</v>
      </c>
      <c r="C68" s="215" t="s">
        <v>337</v>
      </c>
      <c r="D68" s="415" t="s">
        <v>5</v>
      </c>
      <c r="E68" s="217">
        <v>53</v>
      </c>
      <c r="F68" s="217"/>
      <c r="G68" s="217">
        <f>+E68*F68</f>
        <v>0</v>
      </c>
      <c r="I68" s="164"/>
      <c r="K68" s="414"/>
    </row>
    <row r="69" spans="1:11" s="263" customFormat="1" ht="15" x14ac:dyDescent="0.25">
      <c r="A69" s="210"/>
      <c r="B69" s="182"/>
      <c r="C69" s="208"/>
      <c r="D69" s="416"/>
      <c r="E69" s="201"/>
      <c r="F69" s="201"/>
      <c r="G69" s="201"/>
      <c r="I69" s="164"/>
      <c r="K69" s="414"/>
    </row>
    <row r="70" spans="1:11" s="263" customFormat="1" ht="60" customHeight="1" x14ac:dyDescent="0.25">
      <c r="A70" s="219" t="s">
        <v>171</v>
      </c>
      <c r="B70" s="214">
        <v>12166</v>
      </c>
      <c r="C70" s="215" t="s">
        <v>338</v>
      </c>
      <c r="D70" s="415" t="s">
        <v>5</v>
      </c>
      <c r="E70" s="217">
        <v>2</v>
      </c>
      <c r="F70" s="217"/>
      <c r="G70" s="217">
        <f>+E70*F70</f>
        <v>0</v>
      </c>
      <c r="I70" s="164"/>
      <c r="K70" s="414"/>
    </row>
    <row r="71" spans="1:11" x14ac:dyDescent="0.25">
      <c r="A71" s="218"/>
      <c r="B71" s="182"/>
      <c r="C71" s="208"/>
      <c r="D71" s="209"/>
      <c r="E71" s="201"/>
      <c r="F71" s="201"/>
      <c r="G71" s="201"/>
    </row>
    <row r="72" spans="1:11" x14ac:dyDescent="0.25">
      <c r="A72" s="341" t="s">
        <v>150</v>
      </c>
      <c r="B72" s="311"/>
      <c r="C72" s="312"/>
      <c r="D72" s="313"/>
      <c r="E72" s="333"/>
      <c r="F72" s="315"/>
      <c r="G72" s="315"/>
      <c r="H72" s="229"/>
    </row>
    <row r="73" spans="1:11" x14ac:dyDescent="0.25">
      <c r="A73" s="341"/>
      <c r="B73" s="311"/>
      <c r="C73" s="312"/>
      <c r="D73" s="313"/>
      <c r="E73" s="333"/>
      <c r="F73" s="315"/>
      <c r="G73" s="315"/>
    </row>
    <row r="74" spans="1:11" ht="30" customHeight="1" x14ac:dyDescent="0.25">
      <c r="A74" s="342" t="s">
        <v>173</v>
      </c>
      <c r="B74" s="328">
        <v>12211</v>
      </c>
      <c r="C74" s="329" t="s">
        <v>151</v>
      </c>
      <c r="D74" s="343" t="s">
        <v>5</v>
      </c>
      <c r="E74" s="344">
        <v>1</v>
      </c>
      <c r="F74" s="331"/>
      <c r="G74" s="331">
        <f>E74*F74</f>
        <v>0</v>
      </c>
    </row>
    <row r="75" spans="1:11" x14ac:dyDescent="0.25">
      <c r="A75" s="341"/>
      <c r="B75" s="311"/>
      <c r="C75" s="312"/>
      <c r="D75" s="313"/>
      <c r="E75" s="333"/>
      <c r="F75" s="315"/>
      <c r="G75" s="315"/>
    </row>
    <row r="76" spans="1:11" ht="15" customHeight="1" x14ac:dyDescent="0.25">
      <c r="A76" s="341" t="s">
        <v>152</v>
      </c>
      <c r="B76" s="311"/>
      <c r="C76" s="312"/>
      <c r="D76" s="340"/>
      <c r="E76" s="314"/>
      <c r="F76" s="315"/>
      <c r="G76" s="315"/>
    </row>
    <row r="77" spans="1:11" x14ac:dyDescent="0.25">
      <c r="A77" s="339"/>
      <c r="B77" s="311"/>
      <c r="C77" s="312"/>
      <c r="D77" s="340"/>
      <c r="E77" s="314"/>
      <c r="F77" s="315"/>
      <c r="G77" s="315"/>
    </row>
    <row r="78" spans="1:11" ht="60" customHeight="1" x14ac:dyDescent="0.25">
      <c r="A78" s="342" t="s">
        <v>175</v>
      </c>
      <c r="B78" s="328">
        <v>12322</v>
      </c>
      <c r="C78" s="329" t="s">
        <v>342</v>
      </c>
      <c r="D78" s="343" t="s">
        <v>20</v>
      </c>
      <c r="E78" s="345">
        <v>4154</v>
      </c>
      <c r="F78" s="331"/>
      <c r="G78" s="331">
        <f>E78*F78</f>
        <v>0</v>
      </c>
    </row>
    <row r="79" spans="1:11" x14ac:dyDescent="0.25">
      <c r="A79" s="339"/>
      <c r="B79" s="311"/>
      <c r="C79" s="312"/>
      <c r="D79" s="340"/>
      <c r="E79" s="314"/>
      <c r="F79" s="315"/>
      <c r="G79" s="315"/>
      <c r="H79" s="229"/>
    </row>
    <row r="80" spans="1:11" ht="45" customHeight="1" x14ac:dyDescent="0.25">
      <c r="A80" s="342" t="s">
        <v>178</v>
      </c>
      <c r="B80" s="328">
        <v>12322</v>
      </c>
      <c r="C80" s="329" t="s">
        <v>155</v>
      </c>
      <c r="D80" s="343" t="s">
        <v>20</v>
      </c>
      <c r="E80" s="345">
        <v>249</v>
      </c>
      <c r="F80" s="331"/>
      <c r="G80" s="331">
        <f>E80*F80</f>
        <v>0</v>
      </c>
    </row>
    <row r="81" spans="1:7" x14ac:dyDescent="0.25">
      <c r="A81" s="339"/>
      <c r="B81" s="311"/>
      <c r="C81" s="312"/>
      <c r="D81" s="340"/>
      <c r="E81" s="314"/>
      <c r="F81" s="315"/>
      <c r="G81" s="315"/>
    </row>
    <row r="82" spans="1:7" ht="30" customHeight="1" x14ac:dyDescent="0.25">
      <c r="A82" s="342" t="s">
        <v>180</v>
      </c>
      <c r="B82" s="328">
        <v>12371</v>
      </c>
      <c r="C82" s="329" t="s">
        <v>343</v>
      </c>
      <c r="D82" s="343" t="s">
        <v>20</v>
      </c>
      <c r="E82" s="345">
        <v>134</v>
      </c>
      <c r="F82" s="331"/>
      <c r="G82" s="331">
        <f>E82*F82</f>
        <v>0</v>
      </c>
    </row>
    <row r="83" spans="1:7" x14ac:dyDescent="0.25">
      <c r="A83" s="339"/>
      <c r="B83" s="311"/>
      <c r="C83" s="312"/>
      <c r="D83" s="340"/>
      <c r="E83" s="314"/>
      <c r="F83" s="315"/>
      <c r="G83" s="315"/>
    </row>
    <row r="84" spans="1:7" ht="30" customHeight="1" x14ac:dyDescent="0.25">
      <c r="A84" s="342" t="s">
        <v>182</v>
      </c>
      <c r="B84" s="328">
        <v>12382</v>
      </c>
      <c r="C84" s="329" t="s">
        <v>157</v>
      </c>
      <c r="D84" s="343" t="s">
        <v>158</v>
      </c>
      <c r="E84" s="345">
        <v>27</v>
      </c>
      <c r="F84" s="331"/>
      <c r="G84" s="331">
        <f>E84*F84</f>
        <v>0</v>
      </c>
    </row>
    <row r="85" spans="1:7" x14ac:dyDescent="0.25">
      <c r="A85" s="292"/>
      <c r="B85" s="279"/>
      <c r="C85" s="280"/>
      <c r="D85" s="281"/>
      <c r="E85" s="282"/>
      <c r="F85" s="283"/>
      <c r="G85" s="283"/>
    </row>
    <row r="86" spans="1:7" x14ac:dyDescent="0.25">
      <c r="A86" s="341" t="s">
        <v>357</v>
      </c>
      <c r="B86" s="279"/>
      <c r="C86" s="280"/>
      <c r="D86" s="281"/>
      <c r="E86" s="282"/>
      <c r="F86" s="283"/>
      <c r="G86" s="283"/>
    </row>
    <row r="87" spans="1:7" x14ac:dyDescent="0.25">
      <c r="A87" s="292"/>
      <c r="B87" s="279"/>
      <c r="C87" s="280"/>
      <c r="D87" s="281"/>
      <c r="E87" s="282"/>
      <c r="F87" s="283"/>
      <c r="G87" s="283"/>
    </row>
    <row r="88" spans="1:7" ht="207" x14ac:dyDescent="0.25">
      <c r="A88" s="342" t="s">
        <v>184</v>
      </c>
      <c r="B88" s="437" t="s">
        <v>358</v>
      </c>
      <c r="C88" s="439" t="s">
        <v>402</v>
      </c>
      <c r="D88" s="438" t="s">
        <v>5</v>
      </c>
      <c r="E88" s="345">
        <v>1</v>
      </c>
      <c r="F88" s="331"/>
      <c r="G88" s="331">
        <f>E88*F88</f>
        <v>0</v>
      </c>
    </row>
    <row r="89" spans="1:7" ht="14.4" thickBot="1" x14ac:dyDescent="0.3">
      <c r="A89" s="292"/>
      <c r="B89" s="279"/>
      <c r="C89" s="280"/>
      <c r="D89" s="281"/>
      <c r="E89" s="282"/>
      <c r="F89" s="283"/>
      <c r="G89" s="283"/>
    </row>
    <row r="90" spans="1:7" ht="15" customHeight="1" thickTop="1" thickBot="1" x14ac:dyDescent="0.3">
      <c r="A90" s="292"/>
      <c r="B90" s="306"/>
      <c r="C90" s="280"/>
      <c r="D90" s="281"/>
      <c r="E90" s="307" t="s">
        <v>4</v>
      </c>
      <c r="F90" s="308"/>
      <c r="G90" s="309">
        <f>SUM(G50:G88)</f>
        <v>0</v>
      </c>
    </row>
    <row r="91" spans="1:7" ht="14.4" thickTop="1" x14ac:dyDescent="0.25">
      <c r="A91" s="279"/>
      <c r="C91" s="280"/>
      <c r="D91" s="281"/>
      <c r="E91" s="282"/>
      <c r="F91" s="283"/>
      <c r="G91" s="283"/>
    </row>
    <row r="92" spans="1:7" ht="15" customHeight="1" x14ac:dyDescent="0.25">
      <c r="A92" s="294" t="s">
        <v>1</v>
      </c>
      <c r="B92" s="304"/>
      <c r="C92" s="305"/>
      <c r="D92" s="281"/>
      <c r="E92" s="282"/>
      <c r="F92" s="283"/>
      <c r="G92" s="283"/>
    </row>
    <row r="93" spans="1:7" x14ac:dyDescent="0.25">
      <c r="A93" s="292"/>
      <c r="B93" s="279"/>
      <c r="C93" s="280"/>
      <c r="D93" s="281"/>
      <c r="E93" s="282"/>
      <c r="F93" s="283"/>
      <c r="G93" s="283"/>
    </row>
    <row r="94" spans="1:7" ht="15" customHeight="1" x14ac:dyDescent="0.25">
      <c r="A94" s="294" t="s">
        <v>159</v>
      </c>
      <c r="B94" s="279"/>
      <c r="C94" s="280"/>
      <c r="D94" s="281"/>
      <c r="E94" s="282"/>
      <c r="F94" s="283"/>
      <c r="G94" s="283"/>
    </row>
    <row r="95" spans="1:7" x14ac:dyDescent="0.25">
      <c r="A95" s="292"/>
      <c r="B95" s="279"/>
      <c r="C95" s="280"/>
      <c r="D95" s="281"/>
      <c r="E95" s="282"/>
      <c r="F95" s="283"/>
      <c r="G95" s="283"/>
    </row>
    <row r="96" spans="1:7" ht="45" customHeight="1" x14ac:dyDescent="0.25">
      <c r="A96" s="318" t="s">
        <v>141</v>
      </c>
      <c r="B96" s="319">
        <v>21114</v>
      </c>
      <c r="C96" s="320" t="s">
        <v>160</v>
      </c>
      <c r="D96" s="264" t="s">
        <v>21</v>
      </c>
      <c r="E96" s="334">
        <v>421</v>
      </c>
      <c r="F96" s="323"/>
      <c r="G96" s="323">
        <f>+E96*F96</f>
        <v>0</v>
      </c>
    </row>
    <row r="97" spans="1:8" x14ac:dyDescent="0.25">
      <c r="A97" s="346"/>
      <c r="B97" s="347"/>
      <c r="C97" s="348"/>
      <c r="D97" s="349"/>
      <c r="E97" s="350"/>
      <c r="F97" s="351"/>
      <c r="G97" s="351"/>
    </row>
    <row r="98" spans="1:8" ht="45" customHeight="1" x14ac:dyDescent="0.25">
      <c r="A98" s="318" t="s">
        <v>143</v>
      </c>
      <c r="B98" s="319">
        <v>21114</v>
      </c>
      <c r="C98" s="320" t="s">
        <v>161</v>
      </c>
      <c r="D98" s="264" t="s">
        <v>21</v>
      </c>
      <c r="E98" s="334">
        <v>721</v>
      </c>
      <c r="F98" s="323"/>
      <c r="G98" s="323">
        <f>+E98*F98</f>
        <v>0</v>
      </c>
    </row>
    <row r="99" spans="1:8" x14ac:dyDescent="0.25">
      <c r="A99" s="346"/>
      <c r="B99" s="347"/>
      <c r="C99" s="348"/>
      <c r="D99" s="349"/>
      <c r="E99" s="350"/>
      <c r="F99" s="351"/>
      <c r="G99" s="351"/>
    </row>
    <row r="100" spans="1:8" ht="45" customHeight="1" x14ac:dyDescent="0.25">
      <c r="A100" s="318" t="s">
        <v>145</v>
      </c>
      <c r="B100" s="319">
        <v>21224</v>
      </c>
      <c r="C100" s="320" t="s">
        <v>162</v>
      </c>
      <c r="D100" s="264" t="s">
        <v>21</v>
      </c>
      <c r="E100" s="334">
        <v>588</v>
      </c>
      <c r="F100" s="352"/>
      <c r="G100" s="323">
        <f>+E100*F100</f>
        <v>0</v>
      </c>
      <c r="H100" s="229"/>
    </row>
    <row r="101" spans="1:8" x14ac:dyDescent="0.25">
      <c r="A101" s="346"/>
      <c r="B101" s="279"/>
      <c r="C101" s="280"/>
      <c r="D101" s="281"/>
      <c r="E101" s="282"/>
      <c r="F101" s="353"/>
      <c r="G101" s="283"/>
      <c r="H101" s="229"/>
    </row>
    <row r="102" spans="1:8" ht="45" customHeight="1" x14ac:dyDescent="0.25">
      <c r="A102" s="318" t="s">
        <v>147</v>
      </c>
      <c r="B102" s="319">
        <v>21224</v>
      </c>
      <c r="C102" s="320" t="s">
        <v>163</v>
      </c>
      <c r="D102" s="264" t="s">
        <v>21</v>
      </c>
      <c r="E102" s="334">
        <v>3735</v>
      </c>
      <c r="F102" s="352"/>
      <c r="G102" s="323">
        <f>+E102*F102</f>
        <v>0</v>
      </c>
    </row>
    <row r="103" spans="1:8" x14ac:dyDescent="0.25">
      <c r="A103" s="346"/>
      <c r="B103" s="279"/>
      <c r="C103" s="280"/>
      <c r="D103" s="281"/>
      <c r="E103" s="282"/>
      <c r="F103" s="353"/>
      <c r="G103" s="283"/>
    </row>
    <row r="104" spans="1:8" ht="45" customHeight="1" x14ac:dyDescent="0.25">
      <c r="A104" s="318" t="s">
        <v>153</v>
      </c>
      <c r="B104" s="319">
        <v>21234</v>
      </c>
      <c r="C104" s="320" t="s">
        <v>164</v>
      </c>
      <c r="D104" s="264" t="s">
        <v>21</v>
      </c>
      <c r="E104" s="334">
        <v>5287</v>
      </c>
      <c r="F104" s="352"/>
      <c r="G104" s="323">
        <f>+E104*F104</f>
        <v>0</v>
      </c>
    </row>
    <row r="105" spans="1:8" x14ac:dyDescent="0.25">
      <c r="A105" s="292"/>
      <c r="B105" s="279"/>
      <c r="C105" s="280"/>
      <c r="D105" s="281"/>
      <c r="E105" s="282"/>
      <c r="F105" s="353"/>
      <c r="G105" s="283"/>
    </row>
    <row r="106" spans="1:8" x14ac:dyDescent="0.25">
      <c r="A106" s="294" t="s">
        <v>165</v>
      </c>
      <c r="B106" s="304"/>
      <c r="C106" s="305"/>
      <c r="D106" s="281"/>
      <c r="E106" s="282"/>
      <c r="F106" s="283"/>
      <c r="G106" s="283"/>
      <c r="H106" s="229"/>
    </row>
    <row r="107" spans="1:8" x14ac:dyDescent="0.25">
      <c r="A107" s="294"/>
      <c r="B107" s="304"/>
      <c r="C107" s="305"/>
      <c r="D107" s="281"/>
      <c r="E107" s="282"/>
      <c r="F107" s="283"/>
      <c r="G107" s="283"/>
    </row>
    <row r="108" spans="1:8" ht="45" customHeight="1" x14ac:dyDescent="0.25">
      <c r="A108" s="318" t="s">
        <v>154</v>
      </c>
      <c r="B108" s="319">
        <v>22113</v>
      </c>
      <c r="C108" s="320" t="s">
        <v>166</v>
      </c>
      <c r="D108" s="264" t="s">
        <v>20</v>
      </c>
      <c r="E108" s="334">
        <v>6952</v>
      </c>
      <c r="F108" s="323"/>
      <c r="G108" s="323">
        <f>+E108*F108</f>
        <v>0</v>
      </c>
      <c r="H108" s="229"/>
    </row>
    <row r="109" spans="1:8" x14ac:dyDescent="0.25">
      <c r="A109" s="292"/>
      <c r="B109" s="279"/>
      <c r="C109" s="280"/>
      <c r="D109" s="281"/>
      <c r="E109" s="282"/>
      <c r="F109" s="283"/>
      <c r="G109" s="283"/>
    </row>
    <row r="110" spans="1:8" ht="45" customHeight="1" x14ac:dyDescent="0.25">
      <c r="A110" s="318" t="s">
        <v>156</v>
      </c>
      <c r="B110" s="319">
        <v>22113</v>
      </c>
      <c r="C110" s="320" t="s">
        <v>167</v>
      </c>
      <c r="D110" s="264" t="s">
        <v>20</v>
      </c>
      <c r="E110" s="334">
        <v>4030</v>
      </c>
      <c r="F110" s="323"/>
      <c r="G110" s="323">
        <f>+E110*F110</f>
        <v>0</v>
      </c>
    </row>
    <row r="111" spans="1:8" x14ac:dyDescent="0.25">
      <c r="A111" s="292"/>
      <c r="B111" s="279"/>
      <c r="C111" s="280"/>
      <c r="D111" s="281"/>
      <c r="E111" s="282"/>
      <c r="F111" s="283"/>
      <c r="G111" s="283"/>
    </row>
    <row r="112" spans="1:8" ht="15" customHeight="1" x14ac:dyDescent="0.25">
      <c r="A112" s="294" t="s">
        <v>344</v>
      </c>
      <c r="B112" s="304"/>
      <c r="C112" s="338"/>
      <c r="D112" s="281"/>
      <c r="E112" s="333"/>
      <c r="F112" s="283"/>
      <c r="G112" s="283"/>
    </row>
    <row r="113" spans="1:12" x14ac:dyDescent="0.25">
      <c r="A113" s="310"/>
      <c r="B113" s="279"/>
      <c r="C113" s="312"/>
      <c r="D113" s="281"/>
      <c r="E113" s="315"/>
      <c r="F113" s="283"/>
      <c r="G113" s="283"/>
    </row>
    <row r="114" spans="1:12" ht="60" customHeight="1" x14ac:dyDescent="0.25">
      <c r="A114" s="417" t="s">
        <v>169</v>
      </c>
      <c r="B114" s="380">
        <v>23313</v>
      </c>
      <c r="C114" s="418" t="s">
        <v>345</v>
      </c>
      <c r="D114" s="366" t="s">
        <v>20</v>
      </c>
      <c r="E114" s="331">
        <v>6660</v>
      </c>
      <c r="F114" s="323"/>
      <c r="G114" s="323">
        <f>+E114*F114</f>
        <v>0</v>
      </c>
    </row>
    <row r="115" spans="1:12" x14ac:dyDescent="0.25">
      <c r="A115" s="292"/>
      <c r="B115" s="279"/>
      <c r="C115" s="312"/>
      <c r="D115" s="281"/>
      <c r="E115" s="333"/>
      <c r="F115" s="283"/>
      <c r="G115" s="283"/>
    </row>
    <row r="116" spans="1:12" ht="75" customHeight="1" x14ac:dyDescent="0.25">
      <c r="A116" s="417" t="s">
        <v>171</v>
      </c>
      <c r="B116" s="380">
        <v>23313</v>
      </c>
      <c r="C116" s="418" t="s">
        <v>346</v>
      </c>
      <c r="D116" s="366" t="s">
        <v>20</v>
      </c>
      <c r="E116" s="331">
        <v>4232</v>
      </c>
      <c r="F116" s="323"/>
      <c r="G116" s="323">
        <f>+E116*F116</f>
        <v>0</v>
      </c>
    </row>
    <row r="117" spans="1:12" x14ac:dyDescent="0.25">
      <c r="A117" s="292"/>
      <c r="B117" s="279"/>
      <c r="C117" s="312"/>
      <c r="D117" s="281"/>
      <c r="E117" s="333"/>
      <c r="F117" s="283"/>
      <c r="G117" s="283"/>
    </row>
    <row r="118" spans="1:12" ht="15" customHeight="1" x14ac:dyDescent="0.25">
      <c r="A118" s="294" t="s">
        <v>168</v>
      </c>
      <c r="B118" s="304"/>
      <c r="C118" s="305"/>
      <c r="D118" s="281"/>
      <c r="E118" s="282"/>
      <c r="F118" s="283"/>
      <c r="G118" s="283"/>
    </row>
    <row r="119" spans="1:12" x14ac:dyDescent="0.25">
      <c r="A119" s="292"/>
      <c r="B119" s="279"/>
      <c r="C119" s="280"/>
      <c r="D119" s="281"/>
      <c r="E119" s="282"/>
      <c r="F119" s="283"/>
      <c r="G119" s="283"/>
      <c r="H119" s="354"/>
      <c r="J119" s="354"/>
      <c r="K119" s="354"/>
      <c r="L119" s="354"/>
    </row>
    <row r="120" spans="1:12" ht="45" customHeight="1" x14ac:dyDescent="0.25">
      <c r="A120" s="318" t="s">
        <v>169</v>
      </c>
      <c r="B120" s="319">
        <v>24112</v>
      </c>
      <c r="C120" s="320" t="s">
        <v>170</v>
      </c>
      <c r="D120" s="264" t="s">
        <v>21</v>
      </c>
      <c r="E120" s="334">
        <v>725</v>
      </c>
      <c r="F120" s="323"/>
      <c r="G120" s="323">
        <f>+E120*F120</f>
        <v>0</v>
      </c>
    </row>
    <row r="121" spans="1:12" x14ac:dyDescent="0.25">
      <c r="A121" s="292"/>
      <c r="B121" s="311"/>
      <c r="C121" s="280"/>
      <c r="D121" s="281"/>
      <c r="E121" s="282"/>
      <c r="F121" s="283"/>
      <c r="G121" s="283"/>
    </row>
    <row r="122" spans="1:12" ht="45" customHeight="1" x14ac:dyDescent="0.25">
      <c r="A122" s="318" t="s">
        <v>171</v>
      </c>
      <c r="B122" s="319">
        <v>24112</v>
      </c>
      <c r="C122" s="320" t="s">
        <v>172</v>
      </c>
      <c r="D122" s="264" t="s">
        <v>21</v>
      </c>
      <c r="E122" s="334">
        <v>561</v>
      </c>
      <c r="F122" s="323"/>
      <c r="G122" s="323">
        <f>+E122*F122</f>
        <v>0</v>
      </c>
    </row>
    <row r="123" spans="1:12" x14ac:dyDescent="0.25">
      <c r="A123" s="292"/>
      <c r="B123" s="311"/>
      <c r="C123" s="280"/>
      <c r="D123" s="281"/>
      <c r="E123" s="282"/>
      <c r="F123" s="283"/>
      <c r="G123" s="283"/>
    </row>
    <row r="124" spans="1:12" ht="60" customHeight="1" x14ac:dyDescent="0.25">
      <c r="A124" s="318" t="s">
        <v>173</v>
      </c>
      <c r="B124" s="328">
        <v>24477</v>
      </c>
      <c r="C124" s="329" t="s">
        <v>174</v>
      </c>
      <c r="D124" s="343" t="s">
        <v>21</v>
      </c>
      <c r="E124" s="345">
        <v>3257</v>
      </c>
      <c r="F124" s="331"/>
      <c r="G124" s="331">
        <f>E124*F124</f>
        <v>0</v>
      </c>
    </row>
    <row r="125" spans="1:12" x14ac:dyDescent="0.25">
      <c r="A125" s="292"/>
      <c r="B125" s="311"/>
      <c r="C125" s="312"/>
      <c r="D125" s="313"/>
      <c r="E125" s="314"/>
      <c r="F125" s="315"/>
      <c r="G125" s="315"/>
    </row>
    <row r="126" spans="1:12" ht="60" customHeight="1" x14ac:dyDescent="0.25">
      <c r="A126" s="318" t="s">
        <v>175</v>
      </c>
      <c r="B126" s="328">
        <v>24477</v>
      </c>
      <c r="C126" s="329" t="s">
        <v>176</v>
      </c>
      <c r="D126" s="343" t="s">
        <v>21</v>
      </c>
      <c r="E126" s="345">
        <v>2207</v>
      </c>
      <c r="F126" s="331"/>
      <c r="G126" s="331">
        <f>E126*F126</f>
        <v>0</v>
      </c>
    </row>
    <row r="127" spans="1:12" x14ac:dyDescent="0.25">
      <c r="A127" s="292"/>
      <c r="B127" s="311"/>
      <c r="C127" s="312"/>
      <c r="D127" s="313"/>
      <c r="E127" s="314"/>
      <c r="F127" s="315"/>
      <c r="G127" s="315"/>
    </row>
    <row r="128" spans="1:12" ht="15" customHeight="1" x14ac:dyDescent="0.25">
      <c r="A128" s="294" t="s">
        <v>177</v>
      </c>
      <c r="B128" s="279"/>
      <c r="C128" s="305"/>
      <c r="D128" s="281"/>
      <c r="E128" s="282"/>
      <c r="F128" s="283"/>
      <c r="G128" s="283"/>
    </row>
    <row r="129" spans="1:12" x14ac:dyDescent="0.25">
      <c r="A129" s="292"/>
      <c r="B129" s="279"/>
      <c r="C129" s="280"/>
      <c r="D129" s="281"/>
      <c r="E129" s="282"/>
      <c r="F129" s="283"/>
      <c r="G129" s="283"/>
    </row>
    <row r="130" spans="1:12" ht="60" customHeight="1" x14ac:dyDescent="0.25">
      <c r="A130" s="318" t="s">
        <v>178</v>
      </c>
      <c r="B130" s="319">
        <v>25112</v>
      </c>
      <c r="C130" s="320" t="s">
        <v>179</v>
      </c>
      <c r="D130" s="264" t="s">
        <v>20</v>
      </c>
      <c r="E130" s="334">
        <v>1337</v>
      </c>
      <c r="F130" s="323"/>
      <c r="G130" s="323">
        <f>+E130*F130</f>
        <v>0</v>
      </c>
    </row>
    <row r="131" spans="1:12" x14ac:dyDescent="0.25">
      <c r="A131" s="292"/>
      <c r="B131" s="279"/>
      <c r="C131" s="280"/>
      <c r="D131" s="281"/>
      <c r="E131" s="282"/>
      <c r="F131" s="283"/>
      <c r="G131" s="283"/>
    </row>
    <row r="132" spans="1:12" ht="75" customHeight="1" x14ac:dyDescent="0.25">
      <c r="A132" s="318" t="s">
        <v>180</v>
      </c>
      <c r="B132" s="319">
        <v>25112</v>
      </c>
      <c r="C132" s="320" t="s">
        <v>181</v>
      </c>
      <c r="D132" s="264" t="s">
        <v>20</v>
      </c>
      <c r="E132" s="334">
        <v>869</v>
      </c>
      <c r="F132" s="323"/>
      <c r="G132" s="323">
        <f>+E132*F132</f>
        <v>0</v>
      </c>
    </row>
    <row r="133" spans="1:12" x14ac:dyDescent="0.25">
      <c r="A133" s="292"/>
      <c r="B133" s="279"/>
      <c r="C133" s="280"/>
      <c r="D133" s="281"/>
      <c r="E133" s="282"/>
      <c r="F133" s="283"/>
      <c r="G133" s="283"/>
    </row>
    <row r="134" spans="1:12" ht="30" customHeight="1" x14ac:dyDescent="0.25">
      <c r="A134" s="318" t="s">
        <v>182</v>
      </c>
      <c r="B134" s="328">
        <v>25151</v>
      </c>
      <c r="C134" s="329" t="s">
        <v>16</v>
      </c>
      <c r="D134" s="343" t="s">
        <v>20</v>
      </c>
      <c r="E134" s="345">
        <v>2206</v>
      </c>
      <c r="F134" s="331"/>
      <c r="G134" s="331">
        <f>E134*F134</f>
        <v>0</v>
      </c>
    </row>
    <row r="135" spans="1:12" x14ac:dyDescent="0.25">
      <c r="A135" s="310"/>
      <c r="B135" s="311"/>
      <c r="C135" s="312"/>
      <c r="D135" s="313"/>
      <c r="E135" s="314"/>
      <c r="F135" s="315"/>
      <c r="G135" s="315"/>
    </row>
    <row r="136" spans="1:12" ht="30" customHeight="1" x14ac:dyDescent="0.25">
      <c r="A136" s="294" t="s">
        <v>183</v>
      </c>
      <c r="B136" s="304"/>
      <c r="C136" s="305"/>
      <c r="D136" s="281"/>
      <c r="E136" s="282"/>
      <c r="F136" s="283"/>
      <c r="G136" s="283"/>
    </row>
    <row r="137" spans="1:12" x14ac:dyDescent="0.25">
      <c r="A137" s="355"/>
      <c r="B137" s="356"/>
      <c r="C137" s="261"/>
      <c r="G137" s="283"/>
    </row>
    <row r="138" spans="1:12" ht="30" customHeight="1" x14ac:dyDescent="0.25">
      <c r="A138" s="357" t="s">
        <v>184</v>
      </c>
      <c r="B138" s="328">
        <v>29117</v>
      </c>
      <c r="C138" s="329" t="s">
        <v>185</v>
      </c>
      <c r="D138" s="330" t="s">
        <v>186</v>
      </c>
      <c r="E138" s="358">
        <v>15256</v>
      </c>
      <c r="F138" s="331"/>
      <c r="G138" s="331">
        <f>E138*F138</f>
        <v>0</v>
      </c>
    </row>
    <row r="139" spans="1:12" x14ac:dyDescent="0.25">
      <c r="A139" s="310"/>
      <c r="B139" s="311"/>
      <c r="C139" s="312"/>
      <c r="D139" s="313"/>
      <c r="E139" s="359"/>
      <c r="F139" s="315"/>
      <c r="G139" s="315"/>
    </row>
    <row r="140" spans="1:12" ht="30" customHeight="1" x14ac:dyDescent="0.25">
      <c r="A140" s="357" t="s">
        <v>187</v>
      </c>
      <c r="B140" s="319">
        <v>29131</v>
      </c>
      <c r="C140" s="320" t="s">
        <v>188</v>
      </c>
      <c r="D140" s="264" t="s">
        <v>21</v>
      </c>
      <c r="E140" s="334">
        <v>812</v>
      </c>
      <c r="F140" s="323"/>
      <c r="G140" s="323">
        <f>+E140*F140</f>
        <v>0</v>
      </c>
      <c r="H140" s="224"/>
      <c r="J140" s="224"/>
      <c r="K140" s="224"/>
      <c r="L140" s="224"/>
    </row>
    <row r="141" spans="1:12" x14ac:dyDescent="0.25">
      <c r="A141" s="310"/>
      <c r="B141" s="311"/>
      <c r="C141" s="312"/>
      <c r="D141" s="313"/>
      <c r="E141" s="333"/>
      <c r="F141" s="283"/>
      <c r="G141" s="283"/>
      <c r="H141" s="224"/>
      <c r="J141" s="224"/>
      <c r="K141" s="224"/>
      <c r="L141" s="224"/>
    </row>
    <row r="142" spans="1:12" ht="30" customHeight="1" x14ac:dyDescent="0.25">
      <c r="A142" s="357" t="s">
        <v>189</v>
      </c>
      <c r="B142" s="319">
        <v>29133</v>
      </c>
      <c r="C142" s="320" t="s">
        <v>190</v>
      </c>
      <c r="D142" s="264" t="s">
        <v>21</v>
      </c>
      <c r="E142" s="334">
        <v>4323</v>
      </c>
      <c r="F142" s="323"/>
      <c r="G142" s="323">
        <f>+E142*F142</f>
        <v>0</v>
      </c>
      <c r="J142" s="224"/>
      <c r="K142" s="224"/>
      <c r="L142" s="224"/>
    </row>
    <row r="143" spans="1:12" x14ac:dyDescent="0.25">
      <c r="A143" s="310"/>
      <c r="B143" s="311"/>
      <c r="C143" s="312"/>
      <c r="D143" s="313"/>
      <c r="E143" s="333"/>
      <c r="F143" s="283"/>
      <c r="G143" s="283"/>
      <c r="J143" s="224"/>
      <c r="K143" s="224"/>
      <c r="L143" s="224"/>
    </row>
    <row r="144" spans="1:12" ht="30" customHeight="1" x14ac:dyDescent="0.25">
      <c r="A144" s="357" t="s">
        <v>191</v>
      </c>
      <c r="B144" s="319">
        <v>29134</v>
      </c>
      <c r="C144" s="320" t="s">
        <v>192</v>
      </c>
      <c r="D144" s="264" t="s">
        <v>21</v>
      </c>
      <c r="E144" s="334">
        <v>4001</v>
      </c>
      <c r="F144" s="323"/>
      <c r="G144" s="323">
        <f>+E144*F144</f>
        <v>0</v>
      </c>
    </row>
    <row r="145" spans="1:12" ht="14.4" thickBot="1" x14ac:dyDescent="0.3">
      <c r="A145" s="360"/>
      <c r="B145" s="311"/>
      <c r="C145" s="312"/>
      <c r="D145" s="313"/>
      <c r="E145" s="333"/>
      <c r="F145" s="283"/>
      <c r="G145" s="283"/>
    </row>
    <row r="146" spans="1:12" ht="15" customHeight="1" thickTop="1" thickBot="1" x14ac:dyDescent="0.3">
      <c r="A146" s="292"/>
      <c r="B146" s="306"/>
      <c r="C146" s="305"/>
      <c r="D146" s="281"/>
      <c r="E146" s="307" t="s">
        <v>4</v>
      </c>
      <c r="F146" s="308"/>
      <c r="G146" s="309">
        <f>SUM(G96:G144)</f>
        <v>0</v>
      </c>
      <c r="J146" s="224"/>
      <c r="K146" s="224"/>
      <c r="L146" s="224"/>
    </row>
    <row r="147" spans="1:12" ht="14.4" thickTop="1" x14ac:dyDescent="0.25">
      <c r="A147" s="292"/>
      <c r="B147" s="279"/>
      <c r="C147" s="305"/>
      <c r="D147" s="281"/>
      <c r="E147" s="282"/>
      <c r="F147" s="283"/>
      <c r="G147" s="283"/>
      <c r="J147" s="224"/>
      <c r="K147" s="224"/>
      <c r="L147" s="224"/>
    </row>
    <row r="148" spans="1:12" ht="15" customHeight="1" x14ac:dyDescent="0.25">
      <c r="A148" s="294" t="s">
        <v>2</v>
      </c>
      <c r="B148" s="304"/>
      <c r="C148" s="280"/>
      <c r="D148" s="281"/>
      <c r="E148" s="282"/>
      <c r="F148" s="283"/>
      <c r="G148" s="283"/>
      <c r="J148" s="224"/>
      <c r="K148" s="224"/>
      <c r="L148" s="224"/>
    </row>
    <row r="149" spans="1:12" x14ac:dyDescent="0.25">
      <c r="A149" s="292"/>
      <c r="B149" s="279"/>
      <c r="C149" s="305"/>
      <c r="D149" s="281"/>
      <c r="E149" s="361"/>
      <c r="F149" s="283"/>
      <c r="G149" s="283"/>
      <c r="J149" s="224"/>
      <c r="K149" s="224"/>
      <c r="L149" s="224"/>
    </row>
    <row r="150" spans="1:12" ht="15" customHeight="1" x14ac:dyDescent="0.25">
      <c r="A150" s="294" t="s">
        <v>193</v>
      </c>
      <c r="B150" s="304"/>
      <c r="C150" s="280"/>
      <c r="D150" s="281"/>
      <c r="E150" s="282"/>
      <c r="F150" s="283"/>
      <c r="G150" s="283"/>
    </row>
    <row r="151" spans="1:12" x14ac:dyDescent="0.25">
      <c r="A151" s="294"/>
      <c r="B151" s="304"/>
      <c r="C151" s="280"/>
      <c r="D151" s="281"/>
      <c r="E151" s="361"/>
      <c r="F151" s="283"/>
      <c r="G151" s="283"/>
    </row>
    <row r="152" spans="1:12" ht="15" customHeight="1" x14ac:dyDescent="0.25">
      <c r="A152" s="294" t="s">
        <v>194</v>
      </c>
      <c r="B152" s="304"/>
      <c r="C152" s="280"/>
      <c r="D152" s="281"/>
      <c r="E152" s="281"/>
      <c r="F152" s="361"/>
      <c r="G152" s="283"/>
    </row>
    <row r="153" spans="1:12" x14ac:dyDescent="0.25">
      <c r="A153" s="292"/>
      <c r="B153" s="279"/>
      <c r="C153" s="280"/>
      <c r="D153" s="281"/>
      <c r="E153" s="281"/>
      <c r="F153" s="282"/>
      <c r="G153" s="283"/>
    </row>
    <row r="154" spans="1:12" ht="60" customHeight="1" x14ac:dyDescent="0.25">
      <c r="A154" s="318" t="s">
        <v>141</v>
      </c>
      <c r="B154" s="319">
        <v>31141</v>
      </c>
      <c r="C154" s="320" t="s">
        <v>347</v>
      </c>
      <c r="D154" s="264" t="s">
        <v>21</v>
      </c>
      <c r="E154" s="334">
        <v>818</v>
      </c>
      <c r="F154" s="323"/>
      <c r="G154" s="323">
        <f>+E154*F154</f>
        <v>0</v>
      </c>
    </row>
    <row r="155" spans="1:12" x14ac:dyDescent="0.25">
      <c r="A155" s="292"/>
      <c r="B155" s="279"/>
      <c r="C155" s="280"/>
      <c r="D155" s="281"/>
      <c r="E155" s="282"/>
      <c r="F155" s="283"/>
      <c r="G155" s="283"/>
    </row>
    <row r="156" spans="1:12" ht="60" customHeight="1" x14ac:dyDescent="0.25">
      <c r="A156" s="318" t="s">
        <v>143</v>
      </c>
      <c r="B156" s="319">
        <v>31142</v>
      </c>
      <c r="C156" s="320" t="s">
        <v>195</v>
      </c>
      <c r="D156" s="264" t="s">
        <v>21</v>
      </c>
      <c r="E156" s="334">
        <v>1702</v>
      </c>
      <c r="F156" s="323"/>
      <c r="G156" s="323">
        <f>+E156*F156</f>
        <v>0</v>
      </c>
    </row>
    <row r="157" spans="1:12" x14ac:dyDescent="0.25">
      <c r="A157" s="292"/>
      <c r="B157" s="279"/>
      <c r="C157" s="280"/>
      <c r="D157" s="281"/>
      <c r="E157" s="282"/>
      <c r="F157" s="283"/>
      <c r="G157" s="283"/>
    </row>
    <row r="158" spans="1:12" ht="15" customHeight="1" x14ac:dyDescent="0.25">
      <c r="A158" s="294" t="s">
        <v>196</v>
      </c>
      <c r="B158" s="304"/>
      <c r="C158" s="305"/>
      <c r="D158" s="224"/>
      <c r="E158" s="224"/>
      <c r="F158" s="224"/>
      <c r="G158" s="224"/>
    </row>
    <row r="159" spans="1:12" ht="13.2" x14ac:dyDescent="0.25">
      <c r="A159" s="224"/>
      <c r="B159" s="224"/>
      <c r="C159" s="224"/>
      <c r="D159" s="224"/>
      <c r="E159" s="224"/>
      <c r="F159" s="224"/>
      <c r="G159" s="224"/>
    </row>
    <row r="160" spans="1:12" ht="60" customHeight="1" x14ac:dyDescent="0.25">
      <c r="A160" s="318" t="s">
        <v>145</v>
      </c>
      <c r="B160" s="319">
        <v>31452</v>
      </c>
      <c r="C160" s="320" t="s">
        <v>197</v>
      </c>
      <c r="D160" s="264" t="s">
        <v>20</v>
      </c>
      <c r="E160" s="334">
        <v>2429</v>
      </c>
      <c r="F160" s="323"/>
      <c r="G160" s="323">
        <f>+E160*F160</f>
        <v>0</v>
      </c>
    </row>
    <row r="161" spans="1:7" ht="13.2" x14ac:dyDescent="0.25">
      <c r="A161" s="224"/>
      <c r="B161" s="224"/>
      <c r="C161" s="224"/>
      <c r="D161" s="224"/>
      <c r="E161" s="224"/>
      <c r="F161" s="224"/>
      <c r="G161" s="224"/>
    </row>
    <row r="162" spans="1:7" ht="55.2" x14ac:dyDescent="0.25">
      <c r="A162" s="318" t="s">
        <v>147</v>
      </c>
      <c r="B162" s="319">
        <v>31554</v>
      </c>
      <c r="C162" s="320" t="s">
        <v>198</v>
      </c>
      <c r="D162" s="264" t="s">
        <v>20</v>
      </c>
      <c r="E162" s="334">
        <v>4139</v>
      </c>
      <c r="F162" s="323"/>
      <c r="G162" s="323">
        <f>+E162*F162</f>
        <v>0</v>
      </c>
    </row>
    <row r="163" spans="1:7" ht="13.2" x14ac:dyDescent="0.25">
      <c r="A163" s="224"/>
      <c r="B163" s="224"/>
      <c r="C163" s="224"/>
      <c r="D163" s="224"/>
      <c r="E163" s="224"/>
      <c r="F163" s="224"/>
      <c r="G163" s="224"/>
    </row>
    <row r="164" spans="1:7" ht="55.2" x14ac:dyDescent="0.25">
      <c r="A164" s="318" t="s">
        <v>153</v>
      </c>
      <c r="B164" s="319">
        <v>31554</v>
      </c>
      <c r="C164" s="320" t="s">
        <v>199</v>
      </c>
      <c r="D164" s="264" t="s">
        <v>20</v>
      </c>
      <c r="E164" s="334">
        <v>195</v>
      </c>
      <c r="F164" s="323"/>
      <c r="G164" s="323">
        <f>+E164*F164</f>
        <v>0</v>
      </c>
    </row>
    <row r="165" spans="1:7" ht="13.2" x14ac:dyDescent="0.25">
      <c r="A165" s="224"/>
      <c r="B165" s="224"/>
      <c r="C165" s="224"/>
      <c r="D165" s="224"/>
      <c r="E165" s="224"/>
      <c r="F165" s="224"/>
      <c r="G165" s="224"/>
    </row>
    <row r="166" spans="1:7" ht="15" customHeight="1" x14ac:dyDescent="0.25">
      <c r="A166" s="294" t="s">
        <v>200</v>
      </c>
      <c r="B166" s="279"/>
      <c r="C166" s="280"/>
      <c r="D166" s="281"/>
      <c r="E166" s="282"/>
      <c r="F166" s="283"/>
      <c r="G166" s="283"/>
    </row>
    <row r="167" spans="1:7" x14ac:dyDescent="0.25">
      <c r="A167" s="294"/>
      <c r="B167" s="279"/>
      <c r="C167" s="280"/>
      <c r="D167" s="281"/>
      <c r="E167" s="282"/>
      <c r="F167" s="283"/>
      <c r="G167" s="283"/>
    </row>
    <row r="168" spans="1:7" ht="15" customHeight="1" x14ac:dyDescent="0.25">
      <c r="A168" s="294" t="s">
        <v>201</v>
      </c>
      <c r="B168" s="279"/>
      <c r="C168" s="280"/>
      <c r="D168" s="281"/>
      <c r="E168" s="282"/>
      <c r="F168" s="283"/>
      <c r="G168" s="283"/>
    </row>
    <row r="169" spans="1:7" x14ac:dyDescent="0.25">
      <c r="A169" s="294"/>
      <c r="B169" s="279"/>
      <c r="C169" s="280"/>
      <c r="D169" s="281"/>
      <c r="E169" s="282"/>
      <c r="F169" s="283"/>
      <c r="G169" s="283"/>
    </row>
    <row r="170" spans="1:7" ht="60" customHeight="1" x14ac:dyDescent="0.25">
      <c r="A170" s="318" t="s">
        <v>169</v>
      </c>
      <c r="B170" s="319">
        <v>32237</v>
      </c>
      <c r="C170" s="320" t="s">
        <v>348</v>
      </c>
      <c r="D170" s="264" t="s">
        <v>20</v>
      </c>
      <c r="E170" s="334">
        <v>4163</v>
      </c>
      <c r="F170" s="323"/>
      <c r="G170" s="323">
        <f>+E170*F170</f>
        <v>0</v>
      </c>
    </row>
    <row r="171" spans="1:7" x14ac:dyDescent="0.25">
      <c r="A171" s="346"/>
      <c r="B171" s="324"/>
      <c r="C171" s="362"/>
      <c r="D171" s="363"/>
      <c r="E171" s="364"/>
      <c r="F171" s="283"/>
      <c r="G171" s="283"/>
    </row>
    <row r="172" spans="1:7" ht="60" customHeight="1" x14ac:dyDescent="0.25">
      <c r="A172" s="318" t="s">
        <v>171</v>
      </c>
      <c r="B172" s="319">
        <v>32237</v>
      </c>
      <c r="C172" s="320" t="s">
        <v>202</v>
      </c>
      <c r="D172" s="264" t="s">
        <v>20</v>
      </c>
      <c r="E172" s="334">
        <v>190</v>
      </c>
      <c r="F172" s="323"/>
      <c r="G172" s="323">
        <f>+E172*F172</f>
        <v>0</v>
      </c>
    </row>
    <row r="173" spans="1:7" x14ac:dyDescent="0.25">
      <c r="A173" s="346"/>
      <c r="B173" s="324"/>
      <c r="C173" s="362"/>
      <c r="D173" s="363"/>
      <c r="E173" s="364"/>
      <c r="F173" s="283"/>
      <c r="G173" s="283"/>
    </row>
    <row r="174" spans="1:7" ht="60" customHeight="1" x14ac:dyDescent="0.25">
      <c r="A174" s="318" t="s">
        <v>173</v>
      </c>
      <c r="B174" s="319">
        <v>32247</v>
      </c>
      <c r="C174" s="320" t="s">
        <v>203</v>
      </c>
      <c r="D174" s="264" t="s">
        <v>20</v>
      </c>
      <c r="E174" s="334">
        <v>2342</v>
      </c>
      <c r="F174" s="323"/>
      <c r="G174" s="323">
        <f>+E174*F174</f>
        <v>0</v>
      </c>
    </row>
    <row r="175" spans="1:7" x14ac:dyDescent="0.25">
      <c r="A175" s="346"/>
      <c r="B175" s="324"/>
      <c r="C175" s="362"/>
      <c r="D175" s="363"/>
      <c r="E175" s="364"/>
      <c r="F175" s="283"/>
      <c r="G175" s="283"/>
    </row>
    <row r="176" spans="1:7" ht="15" customHeight="1" x14ac:dyDescent="0.25">
      <c r="A176" s="294" t="s">
        <v>204</v>
      </c>
      <c r="B176" s="279"/>
      <c r="C176" s="280"/>
      <c r="D176" s="281"/>
      <c r="E176" s="282"/>
      <c r="F176" s="283"/>
      <c r="G176" s="283"/>
    </row>
    <row r="177" spans="1:7" x14ac:dyDescent="0.25">
      <c r="A177" s="292"/>
      <c r="B177" s="279"/>
      <c r="C177" s="280"/>
      <c r="D177" s="281"/>
      <c r="E177" s="282"/>
      <c r="F177" s="283"/>
      <c r="G177" s="283"/>
    </row>
    <row r="178" spans="1:7" ht="15" customHeight="1" x14ac:dyDescent="0.25">
      <c r="A178" s="294" t="s">
        <v>205</v>
      </c>
      <c r="B178" s="279"/>
      <c r="C178" s="280"/>
      <c r="D178" s="281"/>
      <c r="E178" s="282"/>
      <c r="F178" s="283"/>
      <c r="G178" s="283"/>
    </row>
    <row r="179" spans="1:7" x14ac:dyDescent="0.25">
      <c r="A179" s="292"/>
      <c r="B179" s="279"/>
      <c r="C179" s="280"/>
      <c r="D179" s="281"/>
      <c r="E179" s="282"/>
      <c r="F179" s="283"/>
      <c r="G179" s="283"/>
    </row>
    <row r="180" spans="1:7" ht="69" x14ac:dyDescent="0.25">
      <c r="A180" s="357" t="s">
        <v>175</v>
      </c>
      <c r="B180" s="365">
        <v>35214</v>
      </c>
      <c r="C180" s="329" t="s">
        <v>206</v>
      </c>
      <c r="D180" s="366" t="s">
        <v>158</v>
      </c>
      <c r="E180" s="367">
        <v>332</v>
      </c>
      <c r="F180" s="323"/>
      <c r="G180" s="323">
        <f>+E180*F180</f>
        <v>0</v>
      </c>
    </row>
    <row r="181" spans="1:7" x14ac:dyDescent="0.25">
      <c r="A181" s="368"/>
      <c r="B181" s="369"/>
      <c r="C181" s="370"/>
      <c r="D181" s="371"/>
      <c r="E181" s="372"/>
      <c r="F181" s="373"/>
      <c r="G181" s="373"/>
    </row>
    <row r="182" spans="1:7" ht="75" customHeight="1" x14ac:dyDescent="0.25">
      <c r="A182" s="357" t="s">
        <v>178</v>
      </c>
      <c r="B182" s="365">
        <v>35214</v>
      </c>
      <c r="C182" s="329" t="s">
        <v>207</v>
      </c>
      <c r="D182" s="366" t="s">
        <v>158</v>
      </c>
      <c r="E182" s="367">
        <v>426</v>
      </c>
      <c r="F182" s="323"/>
      <c r="G182" s="323">
        <f>+E182*F182</f>
        <v>0</v>
      </c>
    </row>
    <row r="183" spans="1:7" x14ac:dyDescent="0.25">
      <c r="A183" s="368"/>
      <c r="B183" s="369"/>
      <c r="C183" s="370"/>
      <c r="D183" s="371"/>
      <c r="E183" s="372"/>
      <c r="F183" s="373"/>
      <c r="G183" s="373"/>
    </row>
    <row r="184" spans="1:7" ht="15" customHeight="1" x14ac:dyDescent="0.25">
      <c r="A184" s="294" t="s">
        <v>208</v>
      </c>
      <c r="B184" s="304"/>
      <c r="C184" s="305"/>
      <c r="D184" s="281"/>
      <c r="E184" s="282"/>
      <c r="F184" s="283"/>
      <c r="G184" s="283"/>
    </row>
    <row r="185" spans="1:7" x14ac:dyDescent="0.25">
      <c r="A185" s="294"/>
      <c r="B185" s="304"/>
      <c r="C185" s="305"/>
      <c r="D185" s="281"/>
      <c r="E185" s="282"/>
      <c r="F185" s="283"/>
      <c r="G185" s="283"/>
    </row>
    <row r="186" spans="1:7" ht="45" customHeight="1" x14ac:dyDescent="0.25">
      <c r="A186" s="318" t="s">
        <v>180</v>
      </c>
      <c r="B186" s="319">
        <v>36131</v>
      </c>
      <c r="C186" s="320" t="s">
        <v>349</v>
      </c>
      <c r="D186" s="264" t="s">
        <v>21</v>
      </c>
      <c r="E186" s="334">
        <v>158</v>
      </c>
      <c r="F186" s="323"/>
      <c r="G186" s="323">
        <f>+E186*F186</f>
        <v>0</v>
      </c>
    </row>
    <row r="187" spans="1:7" x14ac:dyDescent="0.25">
      <c r="A187" s="292"/>
      <c r="B187" s="279"/>
      <c r="C187" s="280"/>
      <c r="D187" s="281"/>
      <c r="E187" s="282"/>
      <c r="F187" s="283"/>
      <c r="G187" s="283"/>
    </row>
    <row r="188" spans="1:7" ht="45" customHeight="1" x14ac:dyDescent="0.25">
      <c r="A188" s="318" t="s">
        <v>182</v>
      </c>
      <c r="B188" s="319">
        <v>36132</v>
      </c>
      <c r="C188" s="320" t="s">
        <v>350</v>
      </c>
      <c r="D188" s="264" t="s">
        <v>21</v>
      </c>
      <c r="E188" s="334">
        <v>165</v>
      </c>
      <c r="F188" s="323"/>
      <c r="G188" s="323">
        <f>+E188*F188</f>
        <v>0</v>
      </c>
    </row>
    <row r="189" spans="1:7" x14ac:dyDescent="0.25">
      <c r="A189" s="292"/>
      <c r="B189" s="279"/>
      <c r="C189" s="280"/>
      <c r="D189" s="281"/>
      <c r="E189" s="282"/>
      <c r="F189" s="283"/>
      <c r="G189" s="283"/>
    </row>
    <row r="190" spans="1:7" ht="45" customHeight="1" x14ac:dyDescent="0.25">
      <c r="A190" s="318" t="s">
        <v>184</v>
      </c>
      <c r="B190" s="319">
        <v>36134</v>
      </c>
      <c r="C190" s="320" t="s">
        <v>351</v>
      </c>
      <c r="D190" s="264" t="s">
        <v>21</v>
      </c>
      <c r="E190" s="334">
        <v>146</v>
      </c>
      <c r="F190" s="323"/>
      <c r="G190" s="323">
        <f>+E190*F190</f>
        <v>0</v>
      </c>
    </row>
    <row r="191" spans="1:7" ht="14.4" thickBot="1" x14ac:dyDescent="0.3">
      <c r="A191" s="292"/>
      <c r="B191" s="279"/>
      <c r="C191" s="280"/>
      <c r="D191" s="281"/>
      <c r="E191" s="282"/>
      <c r="F191" s="283"/>
      <c r="G191" s="283"/>
    </row>
    <row r="192" spans="1:7" ht="15" thickTop="1" thickBot="1" x14ac:dyDescent="0.3">
      <c r="A192" s="292"/>
      <c r="B192" s="306"/>
      <c r="C192" s="280"/>
      <c r="D192" s="281"/>
      <c r="E192" s="307" t="s">
        <v>4</v>
      </c>
      <c r="F192" s="308"/>
      <c r="G192" s="374">
        <f>SUM(G154:G190)</f>
        <v>0</v>
      </c>
    </row>
    <row r="193" spans="1:7" ht="14.4" thickTop="1" x14ac:dyDescent="0.25">
      <c r="A193" s="224"/>
      <c r="B193" s="224"/>
      <c r="C193" s="224"/>
      <c r="D193" s="224"/>
      <c r="E193" s="224"/>
      <c r="F193" s="306"/>
      <c r="G193" s="375"/>
    </row>
    <row r="194" spans="1:7" ht="15" customHeight="1" x14ac:dyDescent="0.25">
      <c r="A194" s="294" t="s">
        <v>29</v>
      </c>
      <c r="B194" s="279"/>
      <c r="C194" s="224"/>
      <c r="D194" s="281"/>
      <c r="E194" s="314"/>
      <c r="F194" s="283"/>
      <c r="G194" s="306"/>
    </row>
    <row r="195" spans="1:7" x14ac:dyDescent="0.25">
      <c r="A195" s="292"/>
      <c r="B195" s="283"/>
      <c r="C195" s="280"/>
      <c r="D195" s="281"/>
      <c r="E195" s="314"/>
      <c r="F195" s="283"/>
      <c r="G195" s="306"/>
    </row>
    <row r="196" spans="1:7" ht="15" customHeight="1" x14ac:dyDescent="0.25">
      <c r="A196" s="294" t="s">
        <v>209</v>
      </c>
      <c r="B196" s="376"/>
      <c r="C196" s="280"/>
      <c r="D196" s="281"/>
      <c r="E196" s="282"/>
      <c r="F196" s="283"/>
      <c r="G196" s="283"/>
    </row>
    <row r="197" spans="1:7" x14ac:dyDescent="0.25">
      <c r="A197" s="292"/>
      <c r="B197" s="376"/>
      <c r="C197" s="280"/>
      <c r="D197" s="281"/>
      <c r="E197" s="282"/>
      <c r="F197" s="283"/>
      <c r="G197" s="283"/>
    </row>
    <row r="198" spans="1:7" ht="120" customHeight="1" x14ac:dyDescent="0.25">
      <c r="A198" s="357" t="s">
        <v>141</v>
      </c>
      <c r="B198" s="377">
        <v>41001</v>
      </c>
      <c r="C198" s="329" t="s">
        <v>210</v>
      </c>
      <c r="D198" s="366" t="s">
        <v>158</v>
      </c>
      <c r="E198" s="367">
        <v>428</v>
      </c>
      <c r="F198" s="323"/>
      <c r="G198" s="323">
        <f>+E198*F198</f>
        <v>0</v>
      </c>
    </row>
    <row r="199" spans="1:7" x14ac:dyDescent="0.25">
      <c r="A199" s="368"/>
      <c r="B199" s="369"/>
      <c r="C199" s="370"/>
      <c r="D199" s="371"/>
      <c r="E199" s="372"/>
      <c r="F199" s="373"/>
      <c r="G199" s="373"/>
    </row>
    <row r="200" spans="1:7" ht="120" customHeight="1" x14ac:dyDescent="0.25">
      <c r="A200" s="357" t="s">
        <v>143</v>
      </c>
      <c r="B200" s="377">
        <v>41002</v>
      </c>
      <c r="C200" s="329" t="s">
        <v>211</v>
      </c>
      <c r="D200" s="366" t="s">
        <v>20</v>
      </c>
      <c r="E200" s="367">
        <v>332</v>
      </c>
      <c r="F200" s="323"/>
      <c r="G200" s="323">
        <f>+E200*F200</f>
        <v>0</v>
      </c>
    </row>
    <row r="201" spans="1:7" x14ac:dyDescent="0.25">
      <c r="A201" s="368"/>
      <c r="B201" s="369"/>
      <c r="C201" s="370"/>
      <c r="D201" s="371"/>
      <c r="E201" s="372"/>
      <c r="F201" s="373"/>
      <c r="G201" s="373"/>
    </row>
    <row r="202" spans="1:7" ht="105" customHeight="1" x14ac:dyDescent="0.25">
      <c r="A202" s="357" t="s">
        <v>145</v>
      </c>
      <c r="B202" s="377">
        <v>41003</v>
      </c>
      <c r="C202" s="329" t="s">
        <v>212</v>
      </c>
      <c r="D202" s="366" t="s">
        <v>20</v>
      </c>
      <c r="E202" s="367">
        <v>70</v>
      </c>
      <c r="F202" s="323"/>
      <c r="G202" s="323">
        <f>+E202*F202</f>
        <v>0</v>
      </c>
    </row>
    <row r="203" spans="1:7" ht="14.4" thickBot="1" x14ac:dyDescent="0.3">
      <c r="A203" s="368"/>
      <c r="B203" s="369"/>
      <c r="C203" s="370"/>
      <c r="D203" s="371"/>
      <c r="E203" s="372"/>
      <c r="F203" s="373"/>
      <c r="G203" s="373"/>
    </row>
    <row r="204" spans="1:7" ht="15" customHeight="1" thickTop="1" thickBot="1" x14ac:dyDescent="0.3">
      <c r="A204" s="292"/>
      <c r="B204" s="306"/>
      <c r="C204" s="280"/>
      <c r="D204" s="281"/>
      <c r="E204" s="378" t="s">
        <v>4</v>
      </c>
      <c r="F204" s="308"/>
      <c r="G204" s="309">
        <f>SUM(G198:G202)</f>
        <v>0</v>
      </c>
    </row>
    <row r="205" spans="1:7" ht="14.4" thickTop="1" x14ac:dyDescent="0.25">
      <c r="A205" s="292"/>
      <c r="B205" s="306"/>
      <c r="C205" s="280"/>
      <c r="D205" s="281"/>
      <c r="E205" s="379"/>
      <c r="F205" s="283"/>
      <c r="G205" s="306"/>
    </row>
    <row r="206" spans="1:7" ht="15" customHeight="1" x14ac:dyDescent="0.25">
      <c r="A206" s="294" t="s">
        <v>136</v>
      </c>
      <c r="B206" s="279"/>
      <c r="C206" s="224"/>
      <c r="D206" s="224"/>
      <c r="E206" s="224"/>
      <c r="F206" s="224"/>
      <c r="G206" s="224"/>
    </row>
    <row r="207" spans="1:7" x14ac:dyDescent="0.25">
      <c r="A207" s="292"/>
      <c r="B207" s="304"/>
      <c r="C207" s="224"/>
      <c r="D207" s="224"/>
      <c r="E207" s="224"/>
      <c r="F207" s="224"/>
      <c r="G207" s="224"/>
    </row>
    <row r="208" spans="1:7" ht="15" customHeight="1" x14ac:dyDescent="0.25">
      <c r="A208" s="294" t="s">
        <v>213</v>
      </c>
      <c r="B208" s="279"/>
      <c r="C208" s="280"/>
      <c r="D208" s="281"/>
      <c r="E208" s="282"/>
      <c r="F208" s="224"/>
      <c r="G208" s="283"/>
    </row>
    <row r="209" spans="1:7" x14ac:dyDescent="0.25">
      <c r="A209" s="292"/>
      <c r="B209" s="304"/>
      <c r="C209" s="280"/>
      <c r="D209" s="281"/>
      <c r="E209" s="282"/>
      <c r="F209" s="283"/>
      <c r="G209" s="283"/>
    </row>
    <row r="210" spans="1:7" ht="45" customHeight="1" x14ac:dyDescent="0.25">
      <c r="A210" s="318" t="s">
        <v>141</v>
      </c>
      <c r="B210" s="380">
        <v>61123</v>
      </c>
      <c r="C210" s="381" t="s">
        <v>214</v>
      </c>
      <c r="D210" s="366" t="s">
        <v>5</v>
      </c>
      <c r="E210" s="367">
        <v>1</v>
      </c>
      <c r="F210" s="323"/>
      <c r="G210" s="323">
        <f>+E210*F210</f>
        <v>0</v>
      </c>
    </row>
    <row r="211" spans="1:7" x14ac:dyDescent="0.25">
      <c r="A211" s="292"/>
      <c r="B211" s="279"/>
      <c r="C211" s="280"/>
      <c r="D211" s="281"/>
      <c r="E211" s="282"/>
      <c r="F211" s="283"/>
      <c r="G211" s="283"/>
    </row>
    <row r="212" spans="1:7" ht="60" customHeight="1" x14ac:dyDescent="0.25">
      <c r="A212" s="318" t="s">
        <v>143</v>
      </c>
      <c r="B212" s="380">
        <v>61244</v>
      </c>
      <c r="C212" s="382" t="s">
        <v>215</v>
      </c>
      <c r="D212" s="366" t="s">
        <v>5</v>
      </c>
      <c r="E212" s="367">
        <v>1</v>
      </c>
      <c r="F212" s="323"/>
      <c r="G212" s="323">
        <f>+E212*F212</f>
        <v>0</v>
      </c>
    </row>
    <row r="213" spans="1:7" x14ac:dyDescent="0.25">
      <c r="A213" s="292"/>
      <c r="B213" s="279"/>
      <c r="C213" s="280"/>
      <c r="D213" s="281"/>
      <c r="E213" s="282"/>
      <c r="F213" s="283"/>
      <c r="G213" s="283"/>
    </row>
    <row r="214" spans="1:7" ht="45" customHeight="1" x14ac:dyDescent="0.25">
      <c r="A214" s="318" t="s">
        <v>145</v>
      </c>
      <c r="B214" s="380">
        <v>61931</v>
      </c>
      <c r="C214" s="382" t="s">
        <v>216</v>
      </c>
      <c r="D214" s="366" t="s">
        <v>5</v>
      </c>
      <c r="E214" s="367">
        <v>1</v>
      </c>
      <c r="F214" s="323"/>
      <c r="G214" s="323">
        <f>+E214*F214</f>
        <v>0</v>
      </c>
    </row>
    <row r="215" spans="1:7" x14ac:dyDescent="0.25">
      <c r="A215" s="383"/>
      <c r="B215" s="384"/>
      <c r="C215" s="385"/>
      <c r="D215" s="386"/>
      <c r="E215" s="387"/>
      <c r="F215" s="388"/>
      <c r="G215" s="388"/>
    </row>
    <row r="216" spans="1:7" ht="15" customHeight="1" x14ac:dyDescent="0.25">
      <c r="A216" s="389" t="s">
        <v>217</v>
      </c>
      <c r="B216" s="390"/>
      <c r="C216" s="391"/>
      <c r="D216" s="392"/>
      <c r="E216" s="393"/>
      <c r="F216" s="394"/>
      <c r="G216" s="394"/>
    </row>
    <row r="217" spans="1:7" x14ac:dyDescent="0.25">
      <c r="A217" s="389"/>
      <c r="B217" s="390"/>
      <c r="C217" s="391"/>
      <c r="D217" s="392"/>
      <c r="E217" s="393"/>
      <c r="F217" s="394"/>
      <c r="G217" s="394"/>
    </row>
    <row r="218" spans="1:7" ht="138.6" customHeight="1" x14ac:dyDescent="0.25">
      <c r="A218" s="395" t="s">
        <v>147</v>
      </c>
      <c r="B218" s="380">
        <v>62121</v>
      </c>
      <c r="C218" s="382" t="s">
        <v>218</v>
      </c>
      <c r="D218" s="321" t="s">
        <v>158</v>
      </c>
      <c r="E218" s="367">
        <v>790</v>
      </c>
      <c r="F218" s="323"/>
      <c r="G218" s="323">
        <f>+E218*F218</f>
        <v>0</v>
      </c>
    </row>
    <row r="219" spans="1:7" x14ac:dyDescent="0.25">
      <c r="A219" s="292"/>
      <c r="B219" s="279"/>
      <c r="C219" s="280"/>
      <c r="D219" s="326"/>
      <c r="E219" s="282"/>
      <c r="F219" s="283"/>
      <c r="G219" s="283"/>
    </row>
    <row r="220" spans="1:7" ht="120" customHeight="1" x14ac:dyDescent="0.25">
      <c r="A220" s="395" t="s">
        <v>153</v>
      </c>
      <c r="B220" s="380">
        <v>62121</v>
      </c>
      <c r="C220" s="382" t="s">
        <v>219</v>
      </c>
      <c r="D220" s="321" t="s">
        <v>158</v>
      </c>
      <c r="E220" s="367">
        <v>790</v>
      </c>
      <c r="F220" s="323"/>
      <c r="G220" s="323">
        <f>+E220*F220</f>
        <v>0</v>
      </c>
    </row>
    <row r="221" spans="1:7" x14ac:dyDescent="0.25">
      <c r="A221" s="292"/>
      <c r="B221" s="279"/>
      <c r="C221" s="280"/>
      <c r="D221" s="326"/>
      <c r="E221" s="282"/>
      <c r="F221" s="283"/>
      <c r="G221" s="283"/>
    </row>
    <row r="222" spans="1:7" ht="120" customHeight="1" x14ac:dyDescent="0.25">
      <c r="A222" s="395" t="s">
        <v>154</v>
      </c>
      <c r="B222" s="380">
        <v>62162</v>
      </c>
      <c r="C222" s="396" t="s">
        <v>220</v>
      </c>
      <c r="D222" s="330" t="s">
        <v>20</v>
      </c>
      <c r="E222" s="397">
        <v>1</v>
      </c>
      <c r="F222" s="398"/>
      <c r="G222" s="331">
        <f>+E222*F222</f>
        <v>0</v>
      </c>
    </row>
    <row r="223" spans="1:7" x14ac:dyDescent="0.25">
      <c r="A223" s="292"/>
      <c r="B223" s="279"/>
      <c r="C223" s="280"/>
      <c r="D223" s="281"/>
      <c r="E223" s="282"/>
      <c r="F223" s="283"/>
      <c r="G223" s="283"/>
    </row>
    <row r="224" spans="1:7" ht="60" customHeight="1" x14ac:dyDescent="0.25">
      <c r="A224" s="395" t="s">
        <v>156</v>
      </c>
      <c r="B224" s="380">
        <v>62251</v>
      </c>
      <c r="C224" s="382" t="s">
        <v>221</v>
      </c>
      <c r="D224" s="321" t="s">
        <v>158</v>
      </c>
      <c r="E224" s="367">
        <v>790</v>
      </c>
      <c r="F224" s="323"/>
      <c r="G224" s="323">
        <f>+E224*F224</f>
        <v>0</v>
      </c>
    </row>
    <row r="225" spans="1:7" x14ac:dyDescent="0.25">
      <c r="A225" s="292"/>
      <c r="B225" s="311"/>
      <c r="C225" s="312"/>
      <c r="D225" s="313"/>
      <c r="E225" s="333"/>
      <c r="F225" s="315"/>
      <c r="G225" s="315"/>
    </row>
    <row r="226" spans="1:7" ht="60" customHeight="1" x14ac:dyDescent="0.25">
      <c r="A226" s="395" t="s">
        <v>169</v>
      </c>
      <c r="B226" s="380">
        <v>62252</v>
      </c>
      <c r="C226" s="382" t="s">
        <v>222</v>
      </c>
      <c r="D226" s="321" t="s">
        <v>158</v>
      </c>
      <c r="E226" s="367">
        <v>790</v>
      </c>
      <c r="F226" s="323"/>
      <c r="G226" s="323">
        <f>+E226*F226</f>
        <v>0</v>
      </c>
    </row>
    <row r="227" spans="1:7" x14ac:dyDescent="0.25">
      <c r="A227" s="310"/>
      <c r="B227" s="311"/>
      <c r="C227" s="312"/>
      <c r="D227" s="313"/>
      <c r="E227" s="333"/>
      <c r="F227" s="315"/>
      <c r="G227" s="315"/>
    </row>
    <row r="228" spans="1:7" x14ac:dyDescent="0.25">
      <c r="A228" s="294" t="s">
        <v>223</v>
      </c>
      <c r="B228" s="279"/>
      <c r="C228" s="280"/>
      <c r="D228" s="281"/>
      <c r="E228" s="282"/>
      <c r="F228" s="283"/>
      <c r="G228" s="283"/>
    </row>
    <row r="229" spans="1:7" x14ac:dyDescent="0.25">
      <c r="A229" s="292"/>
      <c r="B229" s="279"/>
      <c r="C229" s="280"/>
      <c r="D229" s="281"/>
      <c r="E229" s="282"/>
      <c r="F229" s="283"/>
      <c r="G229" s="283"/>
    </row>
    <row r="230" spans="1:7" ht="60" customHeight="1" x14ac:dyDescent="0.25">
      <c r="A230" s="318" t="s">
        <v>171</v>
      </c>
      <c r="B230" s="380">
        <v>63111</v>
      </c>
      <c r="C230" s="382" t="s">
        <v>224</v>
      </c>
      <c r="D230" s="366" t="s">
        <v>5</v>
      </c>
      <c r="E230" s="367">
        <v>72</v>
      </c>
      <c r="F230" s="323"/>
      <c r="G230" s="323">
        <f>+E230*F230</f>
        <v>0</v>
      </c>
    </row>
    <row r="231" spans="1:7" x14ac:dyDescent="0.25">
      <c r="A231" s="292"/>
      <c r="B231" s="279"/>
      <c r="C231" s="280"/>
      <c r="D231" s="326"/>
      <c r="E231" s="282"/>
      <c r="F231" s="283"/>
      <c r="G231" s="283"/>
    </row>
    <row r="232" spans="1:7" ht="15" customHeight="1" x14ac:dyDescent="0.25">
      <c r="A232" s="399" t="s">
        <v>225</v>
      </c>
      <c r="B232" s="195"/>
      <c r="C232" s="400"/>
      <c r="D232" s="401"/>
      <c r="E232" s="195"/>
      <c r="F232" s="270"/>
      <c r="G232" s="270"/>
    </row>
    <row r="233" spans="1:7" x14ac:dyDescent="0.25">
      <c r="A233" s="399"/>
      <c r="B233" s="195"/>
      <c r="C233" s="400"/>
      <c r="D233" s="401"/>
      <c r="E233" s="195"/>
      <c r="F233" s="270"/>
      <c r="G233" s="270"/>
    </row>
    <row r="234" spans="1:7" ht="75" customHeight="1" x14ac:dyDescent="0.25">
      <c r="A234" s="318" t="s">
        <v>173</v>
      </c>
      <c r="B234" s="380">
        <v>64001</v>
      </c>
      <c r="C234" s="402" t="s">
        <v>352</v>
      </c>
      <c r="D234" s="403" t="s">
        <v>158</v>
      </c>
      <c r="E234" s="367">
        <v>469</v>
      </c>
      <c r="F234" s="323"/>
      <c r="G234" s="323">
        <f>+E234*F234</f>
        <v>0</v>
      </c>
    </row>
    <row r="235" spans="1:7" x14ac:dyDescent="0.25">
      <c r="A235" s="294"/>
      <c r="B235" s="279"/>
      <c r="C235" s="280"/>
      <c r="D235" s="281"/>
      <c r="E235" s="282"/>
      <c r="F235" s="283"/>
      <c r="G235" s="283"/>
    </row>
    <row r="236" spans="1:7" ht="60" customHeight="1" x14ac:dyDescent="0.25">
      <c r="A236" s="318" t="s">
        <v>175</v>
      </c>
      <c r="B236" s="380">
        <v>64002</v>
      </c>
      <c r="C236" s="402" t="s">
        <v>353</v>
      </c>
      <c r="D236" s="403" t="s">
        <v>158</v>
      </c>
      <c r="E236" s="367">
        <v>16</v>
      </c>
      <c r="F236" s="323"/>
      <c r="G236" s="323">
        <f>+E236*F236</f>
        <v>0</v>
      </c>
    </row>
    <row r="237" spans="1:7" ht="14.4" thickBot="1" x14ac:dyDescent="0.3">
      <c r="A237" s="294"/>
      <c r="B237" s="279"/>
      <c r="C237" s="280"/>
      <c r="D237" s="281"/>
      <c r="E237" s="282"/>
      <c r="F237" s="283"/>
      <c r="G237" s="283"/>
    </row>
    <row r="238" spans="1:7" ht="15" thickTop="1" thickBot="1" x14ac:dyDescent="0.3">
      <c r="A238" s="292"/>
      <c r="B238" s="279"/>
      <c r="C238" s="280"/>
      <c r="D238" s="281"/>
      <c r="E238" s="307" t="s">
        <v>4</v>
      </c>
      <c r="F238" s="308"/>
      <c r="G238" s="309">
        <f>SUM(G210:G236)</f>
        <v>0</v>
      </c>
    </row>
    <row r="239" spans="1:7" ht="14.4" thickTop="1" x14ac:dyDescent="0.25">
      <c r="A239" s="292"/>
      <c r="B239" s="283"/>
      <c r="C239" s="280"/>
      <c r="D239" s="281"/>
      <c r="E239" s="282"/>
      <c r="F239" s="283"/>
      <c r="G239" s="306"/>
    </row>
    <row r="240" spans="1:7" ht="15" customHeight="1" x14ac:dyDescent="0.25">
      <c r="A240" s="294" t="s">
        <v>226</v>
      </c>
      <c r="B240" s="279"/>
      <c r="C240" s="224"/>
      <c r="D240" s="281"/>
      <c r="E240" s="282"/>
      <c r="F240" s="283"/>
      <c r="G240" s="306"/>
    </row>
    <row r="241" spans="1:7" x14ac:dyDescent="0.25">
      <c r="A241" s="292"/>
      <c r="B241" s="283"/>
      <c r="C241" s="280"/>
      <c r="D241" s="281"/>
      <c r="E241" s="282"/>
      <c r="F241" s="283"/>
      <c r="G241" s="306"/>
    </row>
    <row r="242" spans="1:7" ht="15" customHeight="1" x14ac:dyDescent="0.25">
      <c r="A242" s="294" t="s">
        <v>227</v>
      </c>
      <c r="B242" s="304"/>
      <c r="C242" s="280"/>
      <c r="D242" s="281"/>
      <c r="E242" s="282"/>
      <c r="F242" s="283"/>
      <c r="G242" s="283"/>
    </row>
    <row r="243" spans="1:7" x14ac:dyDescent="0.25">
      <c r="A243" s="294"/>
      <c r="B243" s="279"/>
      <c r="C243" s="280"/>
      <c r="D243" s="281"/>
      <c r="E243" s="282"/>
      <c r="F243" s="283"/>
      <c r="G243" s="283"/>
    </row>
    <row r="244" spans="1:7" x14ac:dyDescent="0.25">
      <c r="A244" s="318" t="s">
        <v>141</v>
      </c>
      <c r="B244" s="380">
        <v>78311</v>
      </c>
      <c r="C244" s="382" t="s">
        <v>228</v>
      </c>
      <c r="D244" s="366" t="s">
        <v>6</v>
      </c>
      <c r="E244" s="367">
        <v>80</v>
      </c>
      <c r="F244" s="323"/>
      <c r="G244" s="323">
        <f>+E244*F244</f>
        <v>0</v>
      </c>
    </row>
    <row r="245" spans="1:7" ht="14.4" thickBot="1" x14ac:dyDescent="0.3">
      <c r="A245" s="404"/>
      <c r="B245" s="363"/>
      <c r="C245" s="405"/>
      <c r="D245" s="363"/>
      <c r="E245" s="406"/>
      <c r="F245" s="407"/>
      <c r="G245" s="407"/>
    </row>
    <row r="246" spans="1:7" ht="15" thickTop="1" thickBot="1" x14ac:dyDescent="0.3">
      <c r="A246" s="292"/>
      <c r="B246" s="306"/>
      <c r="C246" s="280"/>
      <c r="D246" s="281"/>
      <c r="E246" s="307" t="s">
        <v>4</v>
      </c>
      <c r="F246" s="308"/>
      <c r="G246" s="309">
        <f>SUM(G244:G244)</f>
        <v>0</v>
      </c>
    </row>
    <row r="247" spans="1:7" ht="14.4" thickTop="1" x14ac:dyDescent="0.25">
      <c r="A247" s="292"/>
      <c r="B247" s="281"/>
      <c r="C247" s="280"/>
      <c r="D247" s="281"/>
      <c r="E247" s="282"/>
      <c r="F247" s="283"/>
      <c r="G247" s="306"/>
    </row>
    <row r="248" spans="1:7" x14ac:dyDescent="0.25">
      <c r="A248" s="408"/>
      <c r="B248" s="279"/>
      <c r="C248" s="280"/>
      <c r="D248" s="281"/>
      <c r="E248" s="282"/>
      <c r="F248" s="283"/>
      <c r="G248" s="283"/>
    </row>
    <row r="249" spans="1:7" x14ac:dyDescent="0.25">
      <c r="A249" s="259"/>
      <c r="G249" s="164"/>
    </row>
    <row r="250" spans="1:7" x14ac:dyDescent="0.25">
      <c r="A250" s="259"/>
      <c r="C250" s="354"/>
      <c r="D250" s="164"/>
      <c r="E250" s="164"/>
      <c r="F250" s="164"/>
      <c r="G250" s="164"/>
    </row>
    <row r="251" spans="1:7" x14ac:dyDescent="0.25">
      <c r="A251" s="259"/>
      <c r="C251" s="164"/>
      <c r="D251" s="164"/>
      <c r="E251" s="164"/>
      <c r="F251" s="164"/>
      <c r="G251" s="164"/>
    </row>
    <row r="252" spans="1:7" x14ac:dyDescent="0.25">
      <c r="A252" s="259"/>
      <c r="C252" s="202"/>
      <c r="D252" s="164"/>
      <c r="E252" s="164"/>
      <c r="F252" s="164"/>
      <c r="G252" s="164"/>
    </row>
    <row r="253" spans="1:7" x14ac:dyDescent="0.25">
      <c r="C253" s="202"/>
      <c r="D253" s="164"/>
      <c r="E253" s="164"/>
      <c r="F253" s="164"/>
      <c r="G253" s="164"/>
    </row>
    <row r="254" spans="1:7" x14ac:dyDescent="0.25">
      <c r="C254" s="202"/>
      <c r="D254" s="164"/>
      <c r="E254" s="164"/>
      <c r="F254" s="164"/>
      <c r="G254" s="164"/>
    </row>
    <row r="255" spans="1:7" x14ac:dyDescent="0.25">
      <c r="C255" s="202"/>
      <c r="D255" s="164"/>
      <c r="E255" s="164"/>
      <c r="F255" s="164"/>
    </row>
    <row r="256" spans="1:7" x14ac:dyDescent="0.25">
      <c r="C256" s="202"/>
      <c r="D256" s="164"/>
      <c r="E256" s="164"/>
      <c r="F256" s="164"/>
    </row>
    <row r="259" spans="3:7" x14ac:dyDescent="0.25">
      <c r="C259" s="252"/>
    </row>
    <row r="260" spans="3:7" x14ac:dyDescent="0.25">
      <c r="C260" s="261"/>
    </row>
    <row r="261" spans="3:7" x14ac:dyDescent="0.25">
      <c r="G261" s="164"/>
    </row>
    <row r="262" spans="3:7" x14ac:dyDescent="0.25">
      <c r="G262" s="164"/>
    </row>
    <row r="263" spans="3:7" x14ac:dyDescent="0.25">
      <c r="C263" s="259"/>
      <c r="D263" s="202"/>
      <c r="E263" s="202"/>
      <c r="F263" s="164"/>
      <c r="G263" s="164"/>
    </row>
    <row r="264" spans="3:7" x14ac:dyDescent="0.25">
      <c r="C264" s="259"/>
      <c r="D264" s="202"/>
      <c r="E264" s="202"/>
      <c r="F264" s="164"/>
    </row>
    <row r="265" spans="3:7" x14ac:dyDescent="0.25">
      <c r="C265" s="259"/>
      <c r="D265" s="202"/>
      <c r="E265" s="202"/>
      <c r="F265" s="164"/>
    </row>
  </sheetData>
  <sheetProtection selectLockedCells="1" selectUnlockedCells="1"/>
  <mergeCells count="1">
    <mergeCell ref="B41:F41"/>
  </mergeCells>
  <pageMargins left="0.98425196850393704" right="0.19685039370078741" top="0.98425196850393704" bottom="0.98425196850393704" header="0.51181102362204722" footer="0.51181102362204722"/>
  <pageSetup paperSize="9" firstPageNumber="14" orientation="portrait" useFirstPageNumber="1" horizontalDpi="300" verticalDpi="300" r:id="rId1"/>
  <headerFooter alignWithMargins="0">
    <oddHeader>&amp;R&amp;A</oddHeader>
    <oddFooter>&amp;L7460.0014.00&amp;C004.0105  T.2   Stran &amp;P</oddFooter>
  </headerFooter>
  <rowBreaks count="2" manualBreakCount="2">
    <brk id="175" max="6" man="1"/>
    <brk id="23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topLeftCell="A151" zoomScale="70" zoomScaleNormal="70" zoomScaleSheetLayoutView="100" workbookViewId="0">
      <selection activeCell="C151" sqref="C151"/>
    </sheetView>
  </sheetViews>
  <sheetFormatPr defaultColWidth="9" defaultRowHeight="13.8" x14ac:dyDescent="0.25"/>
  <cols>
    <col min="1" max="1" width="3.44140625" style="249" customWidth="1"/>
    <col min="2" max="2" width="9.44140625" style="250" customWidth="1"/>
    <col min="3" max="3" width="32" style="251" customWidth="1"/>
    <col min="4" max="4" width="5" style="252" customWidth="1"/>
    <col min="5" max="5" width="11" style="202" customWidth="1"/>
    <col min="6" max="6" width="11.5546875" style="202" customWidth="1"/>
    <col min="7" max="7" width="15.5546875" style="202" customWidth="1"/>
    <col min="8" max="8" width="9" style="164"/>
    <col min="9" max="9" width="11.6640625" style="421" bestFit="1" customWidth="1"/>
    <col min="10" max="16384" width="9" style="164"/>
  </cols>
  <sheetData>
    <row r="1" spans="1:12" ht="15.6" x14ac:dyDescent="0.3">
      <c r="A1" s="157"/>
      <c r="B1" s="158"/>
      <c r="C1" s="159"/>
      <c r="D1" s="160"/>
      <c r="E1" s="161"/>
      <c r="F1" s="161"/>
      <c r="G1" s="161"/>
      <c r="H1" s="162"/>
      <c r="I1" s="423"/>
      <c r="J1" s="163"/>
      <c r="K1" s="163"/>
      <c r="L1" s="163"/>
    </row>
    <row r="2" spans="1:12" x14ac:dyDescent="0.25">
      <c r="A2" s="157"/>
      <c r="B2" s="158"/>
      <c r="C2" s="159"/>
      <c r="D2" s="160"/>
      <c r="E2" s="161"/>
      <c r="F2" s="161"/>
      <c r="G2" s="161"/>
      <c r="H2" s="165"/>
    </row>
    <row r="3" spans="1:12" x14ac:dyDescent="0.25">
      <c r="A3" s="157"/>
      <c r="B3" s="158"/>
      <c r="C3" s="159"/>
      <c r="D3" s="160"/>
      <c r="E3" s="161"/>
      <c r="F3" s="161"/>
      <c r="G3" s="161"/>
      <c r="H3" s="165"/>
    </row>
    <row r="4" spans="1:12" x14ac:dyDescent="0.25">
      <c r="A4" s="157"/>
      <c r="B4" s="158"/>
      <c r="C4" s="159"/>
      <c r="D4" s="160"/>
      <c r="E4" s="161"/>
      <c r="F4" s="161"/>
      <c r="G4" s="161"/>
      <c r="H4" s="165"/>
    </row>
    <row r="5" spans="1:12" x14ac:dyDescent="0.25">
      <c r="A5" s="157"/>
      <c r="B5" s="158"/>
      <c r="C5" s="159"/>
      <c r="D5" s="160"/>
      <c r="E5" s="161"/>
      <c r="F5" s="161"/>
      <c r="G5" s="161"/>
      <c r="H5" s="165"/>
    </row>
    <row r="6" spans="1:12" x14ac:dyDescent="0.25">
      <c r="A6" s="157"/>
      <c r="B6" s="158"/>
      <c r="C6" s="159"/>
      <c r="D6" s="160"/>
      <c r="E6" s="161"/>
      <c r="F6" s="161"/>
      <c r="G6" s="161"/>
      <c r="H6" s="165"/>
    </row>
    <row r="7" spans="1:12" x14ac:dyDescent="0.25">
      <c r="A7" s="157"/>
      <c r="B7" s="158"/>
      <c r="C7" s="159"/>
      <c r="D7" s="160"/>
      <c r="E7" s="161"/>
      <c r="F7" s="161"/>
      <c r="G7" s="161"/>
      <c r="H7" s="165"/>
    </row>
    <row r="8" spans="1:12" x14ac:dyDescent="0.25">
      <c r="A8" s="166" t="s">
        <v>22</v>
      </c>
      <c r="B8" s="167"/>
      <c r="C8" s="167"/>
      <c r="D8" s="168"/>
      <c r="E8" s="169"/>
      <c r="F8" s="169"/>
      <c r="G8" s="170"/>
      <c r="H8" s="165"/>
    </row>
    <row r="9" spans="1:12" ht="36" customHeight="1" x14ac:dyDescent="0.25">
      <c r="A9" s="456" t="s">
        <v>113</v>
      </c>
      <c r="B9" s="457"/>
      <c r="C9" s="457"/>
      <c r="D9" s="457"/>
      <c r="E9" s="457"/>
      <c r="F9" s="457"/>
      <c r="G9" s="458"/>
      <c r="H9" s="165"/>
    </row>
    <row r="10" spans="1:12" x14ac:dyDescent="0.25">
      <c r="A10" s="171" t="s">
        <v>59</v>
      </c>
      <c r="B10" s="172"/>
      <c r="C10" s="172"/>
      <c r="D10" s="173"/>
      <c r="E10" s="174"/>
      <c r="F10" s="174"/>
      <c r="G10" s="175"/>
      <c r="H10" s="165"/>
    </row>
    <row r="11" spans="1:12" x14ac:dyDescent="0.25">
      <c r="A11" s="176"/>
      <c r="B11" s="158"/>
      <c r="C11" s="177"/>
      <c r="D11" s="178"/>
      <c r="E11" s="179"/>
      <c r="F11" s="179"/>
      <c r="G11" s="179"/>
      <c r="H11" s="165"/>
    </row>
    <row r="12" spans="1:12" x14ac:dyDescent="0.25">
      <c r="A12" s="176"/>
      <c r="B12" s="158"/>
      <c r="C12" s="180"/>
      <c r="D12" s="181"/>
      <c r="E12" s="179"/>
      <c r="F12" s="179"/>
      <c r="G12" s="179"/>
      <c r="H12" s="165"/>
    </row>
    <row r="13" spans="1:12" x14ac:dyDescent="0.25">
      <c r="A13" s="176"/>
      <c r="B13" s="182"/>
      <c r="C13" s="183"/>
      <c r="D13" s="181"/>
      <c r="E13" s="184"/>
      <c r="F13" s="179"/>
      <c r="G13" s="179"/>
      <c r="H13" s="165"/>
    </row>
    <row r="14" spans="1:12" x14ac:dyDescent="0.25">
      <c r="A14" s="185" t="s">
        <v>0</v>
      </c>
      <c r="B14" s="186"/>
      <c r="C14" s="187"/>
      <c r="D14" s="188"/>
      <c r="E14" s="189"/>
      <c r="F14" s="189"/>
      <c r="G14" s="190">
        <f>SUM(G77:G77)</f>
        <v>0</v>
      </c>
      <c r="H14" s="165"/>
    </row>
    <row r="15" spans="1:12" x14ac:dyDescent="0.25">
      <c r="A15" s="177"/>
      <c r="B15" s="191"/>
      <c r="C15" s="192"/>
      <c r="D15" s="181"/>
      <c r="E15" s="184"/>
      <c r="F15" s="184"/>
      <c r="G15" s="184"/>
      <c r="H15" s="165"/>
    </row>
    <row r="16" spans="1:12" x14ac:dyDescent="0.25">
      <c r="A16" s="185" t="s">
        <v>1</v>
      </c>
      <c r="B16" s="186"/>
      <c r="C16" s="187"/>
      <c r="D16" s="188"/>
      <c r="E16" s="189"/>
      <c r="F16" s="189"/>
      <c r="G16" s="190">
        <f>SUM(G129:G129)</f>
        <v>0</v>
      </c>
      <c r="H16" s="165"/>
    </row>
    <row r="17" spans="1:15" x14ac:dyDescent="0.25">
      <c r="A17" s="177"/>
      <c r="B17" s="191"/>
      <c r="C17" s="192"/>
      <c r="D17" s="181"/>
      <c r="E17" s="184"/>
      <c r="F17" s="184"/>
      <c r="G17" s="184"/>
      <c r="H17" s="165"/>
    </row>
    <row r="18" spans="1:15" x14ac:dyDescent="0.25">
      <c r="A18" s="185" t="s">
        <v>29</v>
      </c>
      <c r="B18" s="186"/>
      <c r="C18" s="187"/>
      <c r="D18" s="188"/>
      <c r="E18" s="189"/>
      <c r="F18" s="189"/>
      <c r="G18" s="193">
        <f>G229</f>
        <v>0</v>
      </c>
      <c r="H18" s="165"/>
    </row>
    <row r="19" spans="1:15" x14ac:dyDescent="0.25">
      <c r="A19" s="177"/>
      <c r="B19" s="191"/>
      <c r="C19" s="192"/>
      <c r="D19" s="181"/>
      <c r="E19" s="184"/>
      <c r="F19" s="184"/>
      <c r="G19" s="194"/>
      <c r="H19" s="165"/>
    </row>
    <row r="20" spans="1:15" x14ac:dyDescent="0.25">
      <c r="A20" s="86" t="s">
        <v>28</v>
      </c>
      <c r="B20" s="151"/>
      <c r="C20" s="87"/>
      <c r="D20" s="88"/>
      <c r="E20" s="89"/>
      <c r="F20" s="89"/>
      <c r="G20" s="148">
        <f>G247</f>
        <v>0</v>
      </c>
      <c r="H20" s="165"/>
    </row>
    <row r="21" spans="1:15" x14ac:dyDescent="0.25">
      <c r="A21" s="177"/>
      <c r="B21" s="191"/>
      <c r="C21" s="192"/>
      <c r="D21" s="181"/>
      <c r="E21" s="184"/>
      <c r="F21" s="184"/>
      <c r="G21" s="194"/>
      <c r="H21" s="165"/>
    </row>
    <row r="22" spans="1:15" x14ac:dyDescent="0.25">
      <c r="A22" s="185" t="s">
        <v>3</v>
      </c>
      <c r="B22" s="186"/>
      <c r="C22" s="187"/>
      <c r="D22" s="188"/>
      <c r="E22" s="189"/>
      <c r="F22" s="189"/>
      <c r="G22" s="190">
        <f>SUM(G259:G259)</f>
        <v>0</v>
      </c>
      <c r="H22" s="165"/>
    </row>
    <row r="23" spans="1:15" x14ac:dyDescent="0.25">
      <c r="A23" s="176"/>
      <c r="B23" s="191"/>
      <c r="C23" s="192"/>
      <c r="D23" s="178"/>
      <c r="E23" s="179"/>
      <c r="F23" s="179"/>
      <c r="G23" s="179"/>
      <c r="H23" s="165"/>
    </row>
    <row r="24" spans="1:15" s="199" customFormat="1" x14ac:dyDescent="0.25">
      <c r="A24" s="45" t="s">
        <v>103</v>
      </c>
      <c r="B24" s="195"/>
      <c r="C24" s="196"/>
      <c r="D24" s="197"/>
      <c r="E24" s="198"/>
      <c r="F24" s="198"/>
      <c r="G24" s="198"/>
      <c r="I24" s="424"/>
      <c r="J24" s="195"/>
      <c r="K24" s="196"/>
      <c r="L24" s="200"/>
      <c r="M24" s="195"/>
      <c r="N24" s="201"/>
      <c r="O24" s="201"/>
    </row>
    <row r="25" spans="1:15" x14ac:dyDescent="0.25">
      <c r="A25" s="179" t="s">
        <v>4</v>
      </c>
      <c r="B25" s="191"/>
      <c r="C25" s="192"/>
      <c r="D25" s="178"/>
      <c r="F25" s="179"/>
      <c r="G25" s="184">
        <f>SUM(G14:G23)</f>
        <v>0</v>
      </c>
      <c r="H25" s="165"/>
    </row>
    <row r="26" spans="1:15" x14ac:dyDescent="0.25">
      <c r="A26" s="176"/>
      <c r="B26" s="182"/>
      <c r="C26" s="183"/>
      <c r="D26" s="178"/>
      <c r="E26" s="179"/>
      <c r="F26" s="179"/>
      <c r="G26" s="179"/>
      <c r="H26" s="165"/>
    </row>
    <row r="27" spans="1:15" x14ac:dyDescent="0.25">
      <c r="A27" s="176" t="s">
        <v>23</v>
      </c>
      <c r="B27" s="182"/>
      <c r="C27" s="183"/>
      <c r="D27" s="178"/>
      <c r="E27" s="179"/>
      <c r="F27" s="179"/>
      <c r="G27" s="201">
        <f>PRODUCT(G25,0.22)</f>
        <v>0</v>
      </c>
      <c r="H27" s="165"/>
    </row>
    <row r="28" spans="1:15" s="199" customFormat="1" x14ac:dyDescent="0.25">
      <c r="A28" s="45" t="s">
        <v>103</v>
      </c>
      <c r="B28" s="195"/>
      <c r="C28" s="196"/>
      <c r="D28" s="197"/>
      <c r="E28" s="198"/>
      <c r="F28" s="198"/>
      <c r="G28" s="198"/>
      <c r="I28" s="424"/>
      <c r="J28" s="195"/>
      <c r="K28" s="196"/>
      <c r="L28" s="200"/>
      <c r="M28" s="195"/>
      <c r="N28" s="201"/>
      <c r="O28" s="201"/>
    </row>
    <row r="29" spans="1:15" x14ac:dyDescent="0.25">
      <c r="A29" s="176"/>
      <c r="B29" s="182"/>
      <c r="C29" s="183"/>
      <c r="D29" s="178"/>
      <c r="E29" s="179"/>
      <c r="F29" s="179"/>
      <c r="G29" s="179"/>
      <c r="H29" s="165"/>
    </row>
    <row r="30" spans="1:15" s="199" customFormat="1" ht="14.4" thickBot="1" x14ac:dyDescent="0.3">
      <c r="A30" s="203" t="s">
        <v>18</v>
      </c>
      <c r="B30" s="204"/>
      <c r="C30" s="204"/>
      <c r="D30" s="205"/>
      <c r="E30" s="206"/>
      <c r="F30" s="206"/>
      <c r="G30" s="206">
        <f>SUM(G25:G27)</f>
        <v>0</v>
      </c>
      <c r="I30" s="424"/>
      <c r="J30" s="195"/>
      <c r="K30" s="196"/>
      <c r="L30" s="200"/>
      <c r="M30" s="195"/>
      <c r="N30" s="201"/>
      <c r="O30" s="201"/>
    </row>
    <row r="31" spans="1:15" x14ac:dyDescent="0.25">
      <c r="A31" s="176"/>
      <c r="B31" s="182"/>
      <c r="C31" s="183"/>
      <c r="D31" s="178"/>
      <c r="E31" s="179"/>
      <c r="F31" s="179"/>
      <c r="G31" s="179"/>
      <c r="H31" s="165"/>
    </row>
    <row r="32" spans="1:15" x14ac:dyDescent="0.25">
      <c r="A32" s="176"/>
      <c r="B32" s="182"/>
      <c r="C32" s="183"/>
      <c r="D32" s="178"/>
      <c r="E32" s="179"/>
      <c r="F32" s="179"/>
      <c r="G32" s="179"/>
      <c r="H32" s="165"/>
    </row>
    <row r="33" spans="1:8" x14ac:dyDescent="0.25">
      <c r="A33" s="176"/>
      <c r="B33" s="182"/>
      <c r="C33" s="183"/>
      <c r="D33" s="178"/>
      <c r="E33" s="179"/>
      <c r="F33" s="179"/>
      <c r="G33" s="179"/>
      <c r="H33" s="165"/>
    </row>
    <row r="34" spans="1:8" x14ac:dyDescent="0.25">
      <c r="A34" s="176"/>
      <c r="B34" s="182"/>
      <c r="C34" s="183"/>
      <c r="D34" s="178"/>
      <c r="E34" s="179"/>
      <c r="F34" s="179"/>
      <c r="G34" s="179"/>
      <c r="H34" s="165"/>
    </row>
    <row r="35" spans="1:8" x14ac:dyDescent="0.25">
      <c r="A35" s="176"/>
      <c r="B35" s="182"/>
      <c r="C35" s="183"/>
      <c r="D35" s="178"/>
      <c r="E35" s="179"/>
      <c r="F35" s="179"/>
      <c r="G35" s="179"/>
      <c r="H35" s="165"/>
    </row>
    <row r="36" spans="1:8" ht="69" x14ac:dyDescent="0.25">
      <c r="A36" s="176"/>
      <c r="B36" s="182"/>
      <c r="C36" s="269" t="s">
        <v>334</v>
      </c>
      <c r="D36" s="178"/>
      <c r="E36" s="179"/>
      <c r="F36" s="179"/>
      <c r="G36" s="179"/>
      <c r="H36" s="165"/>
    </row>
    <row r="37" spans="1:8" x14ac:dyDescent="0.25">
      <c r="A37" s="176"/>
      <c r="B37" s="182"/>
      <c r="C37" s="183"/>
      <c r="D37" s="178"/>
      <c r="E37" s="179"/>
      <c r="F37" s="179"/>
      <c r="G37" s="179"/>
      <c r="H37" s="165"/>
    </row>
    <row r="38" spans="1:8" x14ac:dyDescent="0.25">
      <c r="A38" s="176"/>
      <c r="B38" s="182"/>
      <c r="C38" s="183"/>
      <c r="D38" s="178"/>
      <c r="E38" s="179"/>
      <c r="F38" s="179"/>
      <c r="G38" s="179"/>
      <c r="H38" s="165"/>
    </row>
    <row r="39" spans="1:8" x14ac:dyDescent="0.25">
      <c r="A39" s="176"/>
      <c r="B39" s="182"/>
      <c r="C39" s="183"/>
      <c r="D39" s="178"/>
      <c r="E39" s="179"/>
      <c r="F39" s="179"/>
      <c r="G39" s="179"/>
      <c r="H39" s="165"/>
    </row>
    <row r="40" spans="1:8" x14ac:dyDescent="0.25">
      <c r="A40" s="176"/>
      <c r="B40" s="182"/>
      <c r="C40" s="183"/>
      <c r="D40" s="178"/>
      <c r="E40" s="179"/>
      <c r="F40" s="179"/>
      <c r="G40" s="179"/>
      <c r="H40" s="165"/>
    </row>
    <row r="41" spans="1:8" x14ac:dyDescent="0.25">
      <c r="A41" s="176"/>
      <c r="B41" s="182"/>
      <c r="C41" s="183"/>
      <c r="D41" s="178"/>
      <c r="E41" s="179"/>
      <c r="F41" s="179"/>
      <c r="G41" s="179"/>
      <c r="H41" s="165"/>
    </row>
    <row r="42" spans="1:8" x14ac:dyDescent="0.25">
      <c r="A42" s="176"/>
      <c r="B42" s="182"/>
      <c r="C42" s="183"/>
      <c r="D42" s="178"/>
      <c r="E42" s="179"/>
      <c r="F42" s="179"/>
      <c r="G42" s="179"/>
      <c r="H42" s="165"/>
    </row>
    <row r="43" spans="1:8" x14ac:dyDescent="0.25">
      <c r="A43" s="176"/>
      <c r="B43" s="182"/>
      <c r="C43" s="183"/>
      <c r="D43" s="178"/>
      <c r="E43" s="179"/>
      <c r="F43" s="179"/>
      <c r="G43" s="179"/>
      <c r="H43" s="165"/>
    </row>
    <row r="44" spans="1:8" x14ac:dyDescent="0.25">
      <c r="A44" s="176"/>
      <c r="B44" s="182"/>
      <c r="C44" s="183"/>
      <c r="D44" s="178"/>
      <c r="E44" s="179"/>
      <c r="F44" s="179"/>
      <c r="G44" s="179"/>
      <c r="H44" s="165"/>
    </row>
    <row r="45" spans="1:8" x14ac:dyDescent="0.25">
      <c r="A45" s="207" t="s">
        <v>0</v>
      </c>
      <c r="B45" s="191"/>
      <c r="C45" s="208"/>
      <c r="D45" s="209"/>
      <c r="E45" s="201"/>
      <c r="F45" s="201"/>
      <c r="G45" s="201"/>
      <c r="H45" s="165"/>
    </row>
    <row r="46" spans="1:8" x14ac:dyDescent="0.25">
      <c r="A46" s="210"/>
      <c r="B46" s="182"/>
      <c r="C46" s="208"/>
      <c r="D46" s="209"/>
      <c r="E46" s="201"/>
      <c r="F46" s="201"/>
      <c r="G46" s="201"/>
      <c r="H46" s="165"/>
    </row>
    <row r="47" spans="1:8" x14ac:dyDescent="0.25">
      <c r="A47" s="211" t="s">
        <v>8</v>
      </c>
      <c r="B47" s="212"/>
      <c r="C47" s="213"/>
      <c r="D47" s="209"/>
      <c r="E47" s="201"/>
      <c r="F47" s="201"/>
      <c r="G47" s="201"/>
      <c r="H47" s="165"/>
    </row>
    <row r="48" spans="1:8" x14ac:dyDescent="0.25">
      <c r="A48" s="210"/>
      <c r="B48" s="182"/>
      <c r="C48" s="208"/>
      <c r="D48" s="209"/>
      <c r="E48" s="201"/>
      <c r="F48" s="201"/>
      <c r="G48" s="201"/>
      <c r="H48" s="165"/>
    </row>
    <row r="49" spans="1:10" s="199" customFormat="1" ht="55.2" x14ac:dyDescent="0.25">
      <c r="A49" s="219">
        <v>1</v>
      </c>
      <c r="B49" s="214">
        <v>11232</v>
      </c>
      <c r="C49" s="113" t="s">
        <v>124</v>
      </c>
      <c r="D49" s="216" t="s">
        <v>5</v>
      </c>
      <c r="E49" s="217">
        <v>139</v>
      </c>
      <c r="F49" s="217"/>
      <c r="G49" s="217">
        <f>+E49*F49</f>
        <v>0</v>
      </c>
      <c r="H49" s="201"/>
      <c r="I49" s="422"/>
      <c r="J49" s="201"/>
    </row>
    <row r="50" spans="1:10" x14ac:dyDescent="0.25">
      <c r="A50" s="218"/>
      <c r="B50" s="182"/>
      <c r="C50" s="208"/>
      <c r="D50" s="209"/>
      <c r="E50" s="201"/>
      <c r="F50" s="201"/>
      <c r="G50" s="201"/>
      <c r="H50" s="165"/>
    </row>
    <row r="51" spans="1:10" x14ac:dyDescent="0.25">
      <c r="A51" s="108" t="s">
        <v>9</v>
      </c>
      <c r="B51" s="109"/>
      <c r="C51" s="112"/>
      <c r="D51" s="106"/>
      <c r="E51" s="51"/>
      <c r="F51" s="51"/>
      <c r="G51" s="51"/>
      <c r="H51" s="165"/>
    </row>
    <row r="52" spans="1:10" x14ac:dyDescent="0.25">
      <c r="A52" s="218"/>
      <c r="B52" s="182"/>
      <c r="C52" s="208"/>
      <c r="D52" s="209"/>
      <c r="E52" s="201"/>
      <c r="F52" s="201"/>
      <c r="G52" s="201"/>
      <c r="H52" s="165"/>
    </row>
    <row r="53" spans="1:10" x14ac:dyDescent="0.25">
      <c r="A53" s="108" t="s">
        <v>10</v>
      </c>
      <c r="B53" s="109"/>
      <c r="C53" s="112"/>
      <c r="D53" s="106"/>
      <c r="E53" s="51"/>
      <c r="F53" s="51"/>
      <c r="G53" s="51"/>
      <c r="H53" s="165"/>
    </row>
    <row r="54" spans="1:10" x14ac:dyDescent="0.25">
      <c r="A54" s="96"/>
      <c r="B54" s="104"/>
      <c r="C54" s="105"/>
      <c r="D54" s="106"/>
      <c r="E54" s="51"/>
      <c r="F54" s="51"/>
      <c r="G54" s="51"/>
      <c r="H54" s="165"/>
    </row>
    <row r="55" spans="1:10" ht="69" x14ac:dyDescent="0.25">
      <c r="A55" s="219">
        <v>2</v>
      </c>
      <c r="B55" s="100">
        <v>12131</v>
      </c>
      <c r="C55" s="101" t="s">
        <v>340</v>
      </c>
      <c r="D55" s="102" t="s">
        <v>20</v>
      </c>
      <c r="E55" s="217">
        <v>396</v>
      </c>
      <c r="F55" s="103"/>
      <c r="G55" s="103">
        <f>+E55*F55</f>
        <v>0</v>
      </c>
      <c r="H55" s="165"/>
      <c r="I55" s="422"/>
    </row>
    <row r="56" spans="1:10" x14ac:dyDescent="0.25">
      <c r="A56" s="93"/>
      <c r="B56" s="104"/>
      <c r="C56" s="105"/>
      <c r="D56" s="106"/>
      <c r="E56" s="201"/>
      <c r="F56" s="51"/>
      <c r="G56" s="51"/>
      <c r="H56" s="165"/>
    </row>
    <row r="57" spans="1:10" ht="69" x14ac:dyDescent="0.25">
      <c r="A57" s="230">
        <v>3</v>
      </c>
      <c r="B57" s="100">
        <v>12141</v>
      </c>
      <c r="C57" s="101" t="s">
        <v>339</v>
      </c>
      <c r="D57" s="102" t="s">
        <v>20</v>
      </c>
      <c r="E57" s="217">
        <v>167</v>
      </c>
      <c r="F57" s="103"/>
      <c r="G57" s="103">
        <f>+E57*F57</f>
        <v>0</v>
      </c>
      <c r="H57" s="165"/>
      <c r="I57" s="422"/>
    </row>
    <row r="58" spans="1:10" x14ac:dyDescent="0.25">
      <c r="A58" s="96"/>
      <c r="B58" s="104"/>
      <c r="C58" s="105"/>
      <c r="D58" s="106"/>
      <c r="E58" s="51"/>
      <c r="F58" s="51"/>
      <c r="G58" s="51"/>
      <c r="H58" s="165"/>
    </row>
    <row r="59" spans="1:10" ht="96.6" x14ac:dyDescent="0.25">
      <c r="A59" s="230">
        <v>4</v>
      </c>
      <c r="B59" s="100">
        <v>12151</v>
      </c>
      <c r="C59" s="101" t="s">
        <v>335</v>
      </c>
      <c r="D59" s="114" t="s">
        <v>5</v>
      </c>
      <c r="E59" s="103">
        <v>4</v>
      </c>
      <c r="F59" s="103"/>
      <c r="G59" s="103">
        <f>+E59*F59</f>
        <v>0</v>
      </c>
      <c r="H59" s="165"/>
      <c r="I59" s="422"/>
    </row>
    <row r="60" spans="1:10" x14ac:dyDescent="0.25">
      <c r="A60" s="96"/>
      <c r="B60" s="104"/>
      <c r="C60" s="105"/>
      <c r="D60" s="106"/>
      <c r="E60" s="51"/>
      <c r="F60" s="51"/>
      <c r="G60" s="51"/>
      <c r="H60" s="165"/>
    </row>
    <row r="61" spans="1:10" ht="96.6" x14ac:dyDescent="0.25">
      <c r="A61" s="230">
        <v>5</v>
      </c>
      <c r="B61" s="100">
        <v>12152</v>
      </c>
      <c r="C61" s="101" t="s">
        <v>336</v>
      </c>
      <c r="D61" s="114" t="s">
        <v>5</v>
      </c>
      <c r="E61" s="103">
        <v>2</v>
      </c>
      <c r="F61" s="103"/>
      <c r="G61" s="103">
        <f>+E61*F61</f>
        <v>0</v>
      </c>
      <c r="H61" s="165"/>
      <c r="I61" s="422"/>
    </row>
    <row r="62" spans="1:10" x14ac:dyDescent="0.25">
      <c r="A62" s="93"/>
      <c r="B62" s="104"/>
      <c r="C62" s="105"/>
      <c r="D62" s="413"/>
      <c r="E62" s="51"/>
      <c r="F62" s="51"/>
      <c r="G62" s="51"/>
      <c r="H62" s="165"/>
    </row>
    <row r="63" spans="1:10" ht="69" x14ac:dyDescent="0.25">
      <c r="A63" s="230">
        <v>6</v>
      </c>
      <c r="B63" s="100">
        <v>12163</v>
      </c>
      <c r="C63" s="101" t="s">
        <v>337</v>
      </c>
      <c r="D63" s="114" t="s">
        <v>5</v>
      </c>
      <c r="E63" s="103">
        <v>4</v>
      </c>
      <c r="F63" s="103"/>
      <c r="G63" s="103">
        <f>+E63*F63</f>
        <v>0</v>
      </c>
      <c r="H63" s="165"/>
      <c r="I63" s="422"/>
    </row>
    <row r="64" spans="1:10" x14ac:dyDescent="0.25">
      <c r="A64" s="93"/>
      <c r="B64" s="104"/>
      <c r="C64" s="105"/>
      <c r="D64" s="413"/>
      <c r="E64" s="51"/>
      <c r="F64" s="51"/>
      <c r="G64" s="51"/>
      <c r="H64" s="165"/>
    </row>
    <row r="65" spans="1:9" ht="69" x14ac:dyDescent="0.25">
      <c r="A65" s="230">
        <v>7</v>
      </c>
      <c r="B65" s="100">
        <v>12166</v>
      </c>
      <c r="C65" s="101" t="s">
        <v>338</v>
      </c>
      <c r="D65" s="114" t="s">
        <v>5</v>
      </c>
      <c r="E65" s="103">
        <v>2</v>
      </c>
      <c r="F65" s="103"/>
      <c r="G65" s="103">
        <f>+E65*F65</f>
        <v>0</v>
      </c>
      <c r="H65" s="165"/>
      <c r="I65" s="422"/>
    </row>
    <row r="66" spans="1:9" x14ac:dyDescent="0.25">
      <c r="A66" s="218"/>
      <c r="B66" s="182"/>
      <c r="C66" s="208"/>
      <c r="D66" s="209"/>
      <c r="E66" s="201"/>
      <c r="F66" s="201"/>
      <c r="G66" s="201"/>
      <c r="H66" s="165"/>
    </row>
    <row r="67" spans="1:9" x14ac:dyDescent="0.25">
      <c r="A67" s="207" t="s">
        <v>119</v>
      </c>
      <c r="B67" s="182"/>
      <c r="C67" s="208"/>
      <c r="D67" s="209"/>
      <c r="E67" s="201"/>
      <c r="F67" s="201"/>
      <c r="G67" s="201"/>
      <c r="H67" s="165"/>
      <c r="I67" s="422"/>
    </row>
    <row r="68" spans="1:9" x14ac:dyDescent="0.25">
      <c r="A68" s="218"/>
      <c r="B68" s="182"/>
      <c r="C68" s="208"/>
      <c r="D68" s="209"/>
      <c r="E68" s="201"/>
      <c r="F68" s="201"/>
      <c r="G68" s="201"/>
      <c r="H68" s="165"/>
    </row>
    <row r="69" spans="1:9" ht="69" x14ac:dyDescent="0.25">
      <c r="A69" s="146">
        <v>8</v>
      </c>
      <c r="B69" s="100">
        <v>12411</v>
      </c>
      <c r="C69" s="101" t="s">
        <v>314</v>
      </c>
      <c r="D69" s="114" t="s">
        <v>25</v>
      </c>
      <c r="E69" s="103">
        <v>11.95</v>
      </c>
      <c r="F69" s="103"/>
      <c r="G69" s="103">
        <f>+E69*F69</f>
        <v>0</v>
      </c>
      <c r="H69" s="165"/>
      <c r="I69" s="422"/>
    </row>
    <row r="70" spans="1:9" x14ac:dyDescent="0.25">
      <c r="A70" s="218"/>
      <c r="B70" s="182"/>
      <c r="C70" s="208"/>
      <c r="D70" s="209"/>
      <c r="E70" s="201"/>
      <c r="F70" s="201"/>
      <c r="G70" s="201"/>
      <c r="H70" s="165"/>
    </row>
    <row r="71" spans="1:9" ht="69" x14ac:dyDescent="0.25">
      <c r="A71" s="95">
        <v>9</v>
      </c>
      <c r="B71" s="100">
        <v>12412</v>
      </c>
      <c r="C71" s="101" t="s">
        <v>313</v>
      </c>
      <c r="D71" s="114" t="s">
        <v>25</v>
      </c>
      <c r="E71" s="103">
        <v>11.35</v>
      </c>
      <c r="F71" s="103"/>
      <c r="G71" s="103">
        <f>+E71*F71</f>
        <v>0</v>
      </c>
      <c r="H71" s="165"/>
      <c r="I71" s="422"/>
    </row>
    <row r="72" spans="1:9" x14ac:dyDescent="0.25">
      <c r="A72" s="218"/>
      <c r="B72" s="182"/>
      <c r="C72" s="208"/>
      <c r="D72" s="209"/>
      <c r="E72" s="201"/>
      <c r="F72" s="201"/>
      <c r="G72" s="201"/>
      <c r="H72" s="165"/>
    </row>
    <row r="73" spans="1:9" x14ac:dyDescent="0.25">
      <c r="A73" s="207" t="s">
        <v>34</v>
      </c>
      <c r="B73" s="191"/>
      <c r="C73" s="213"/>
      <c r="D73" s="209"/>
      <c r="E73" s="201"/>
      <c r="F73" s="201"/>
      <c r="G73" s="201"/>
      <c r="H73" s="161"/>
      <c r="I73" s="422"/>
    </row>
    <row r="74" spans="1:9" x14ac:dyDescent="0.25">
      <c r="A74" s="207"/>
      <c r="B74" s="191"/>
      <c r="C74" s="213"/>
      <c r="D74" s="209"/>
      <c r="E74" s="201"/>
      <c r="F74" s="201"/>
      <c r="G74" s="201"/>
      <c r="H74" s="161"/>
    </row>
    <row r="75" spans="1:9" ht="82.8" x14ac:dyDescent="0.25">
      <c r="A75" s="219">
        <v>10</v>
      </c>
      <c r="B75" s="214">
        <v>13251</v>
      </c>
      <c r="C75" s="113" t="s">
        <v>117</v>
      </c>
      <c r="D75" s="216" t="s">
        <v>24</v>
      </c>
      <c r="E75" s="217">
        <v>60</v>
      </c>
      <c r="F75" s="217"/>
      <c r="G75" s="217">
        <f>+E75*F75</f>
        <v>0</v>
      </c>
      <c r="H75" s="161"/>
      <c r="I75" s="422"/>
    </row>
    <row r="76" spans="1:9" ht="14.4" thickBot="1" x14ac:dyDescent="0.3">
      <c r="A76" s="207"/>
      <c r="B76" s="191"/>
      <c r="C76" s="213"/>
      <c r="D76" s="209"/>
      <c r="E76" s="201"/>
      <c r="F76" s="201"/>
      <c r="G76" s="201"/>
      <c r="H76" s="161"/>
    </row>
    <row r="77" spans="1:9" ht="15" thickTop="1" thickBot="1" x14ac:dyDescent="0.3">
      <c r="A77" s="210"/>
      <c r="B77" s="194"/>
      <c r="C77" s="208"/>
      <c r="D77" s="209"/>
      <c r="E77" s="220" t="s">
        <v>4</v>
      </c>
      <c r="F77" s="221"/>
      <c r="G77" s="222">
        <f>SUM(G49:G75)</f>
        <v>0</v>
      </c>
      <c r="H77" s="165"/>
      <c r="I77" s="422"/>
    </row>
    <row r="78" spans="1:9" ht="14.4" thickTop="1" x14ac:dyDescent="0.25">
      <c r="A78" s="182"/>
      <c r="B78" s="158"/>
      <c r="C78" s="208"/>
      <c r="D78" s="209"/>
      <c r="E78" s="201"/>
      <c r="F78" s="201"/>
      <c r="G78" s="201"/>
      <c r="H78" s="165"/>
    </row>
    <row r="79" spans="1:9" s="224" customFormat="1" x14ac:dyDescent="0.25">
      <c r="A79" s="207" t="s">
        <v>1</v>
      </c>
      <c r="B79" s="191"/>
      <c r="C79" s="213"/>
      <c r="D79" s="209"/>
      <c r="E79" s="201"/>
      <c r="F79" s="201"/>
      <c r="G79" s="201"/>
      <c r="H79" s="223"/>
      <c r="I79" s="422"/>
    </row>
    <row r="80" spans="1:9" s="224" customFormat="1" x14ac:dyDescent="0.25">
      <c r="A80" s="210"/>
      <c r="B80" s="182"/>
      <c r="C80" s="208"/>
      <c r="D80" s="209"/>
      <c r="E80" s="201"/>
      <c r="F80" s="201"/>
      <c r="G80" s="201"/>
      <c r="H80" s="223"/>
      <c r="I80" s="421"/>
    </row>
    <row r="81" spans="1:17" s="224" customFormat="1" x14ac:dyDescent="0.25">
      <c r="A81" s="207" t="s">
        <v>36</v>
      </c>
      <c r="B81" s="182"/>
      <c r="C81" s="208"/>
      <c r="D81" s="209"/>
      <c r="E81" s="201"/>
      <c r="F81" s="201"/>
      <c r="G81" s="201"/>
      <c r="H81" s="223"/>
      <c r="I81" s="422"/>
    </row>
    <row r="82" spans="1:17" s="199" customFormat="1" x14ac:dyDescent="0.25">
      <c r="A82" s="225"/>
      <c r="B82" s="226"/>
      <c r="C82" s="227"/>
      <c r="D82" s="228"/>
      <c r="E82" s="270"/>
      <c r="F82" s="198"/>
      <c r="G82" s="198"/>
      <c r="H82" s="229"/>
      <c r="I82" s="421"/>
    </row>
    <row r="83" spans="1:17" s="199" customFormat="1" ht="82.8" x14ac:dyDescent="0.25">
      <c r="A83" s="230">
        <v>1</v>
      </c>
      <c r="B83" s="214">
        <v>21114</v>
      </c>
      <c r="C83" s="130" t="s">
        <v>285</v>
      </c>
      <c r="D83" s="216" t="s">
        <v>21</v>
      </c>
      <c r="E83" s="217">
        <v>320</v>
      </c>
      <c r="F83" s="217"/>
      <c r="G83" s="217">
        <f>+E83*F83</f>
        <v>0</v>
      </c>
      <c r="H83" s="229"/>
      <c r="I83" s="422"/>
    </row>
    <row r="84" spans="1:17" s="199" customFormat="1" x14ac:dyDescent="0.25">
      <c r="A84" s="225"/>
      <c r="B84" s="226"/>
      <c r="C84" s="227"/>
      <c r="D84" s="228"/>
      <c r="E84" s="270"/>
      <c r="F84" s="198"/>
      <c r="G84" s="198"/>
      <c r="H84" s="229"/>
      <c r="I84" s="421"/>
    </row>
    <row r="85" spans="1:17" s="199" customFormat="1" ht="138" x14ac:dyDescent="0.25">
      <c r="A85" s="230">
        <v>2</v>
      </c>
      <c r="B85" s="214">
        <v>21324</v>
      </c>
      <c r="C85" s="262" t="s">
        <v>123</v>
      </c>
      <c r="D85" s="216" t="s">
        <v>21</v>
      </c>
      <c r="E85" s="217">
        <v>454</v>
      </c>
      <c r="F85" s="217"/>
      <c r="G85" s="217">
        <f>+E85*F85</f>
        <v>0</v>
      </c>
      <c r="H85" s="229"/>
      <c r="I85" s="422"/>
      <c r="K85" s="201"/>
      <c r="L85" s="201"/>
      <c r="M85" s="201"/>
      <c r="N85" s="201"/>
      <c r="O85" s="409"/>
      <c r="P85" s="410"/>
      <c r="Q85" s="410"/>
    </row>
    <row r="86" spans="1:17" s="199" customFormat="1" x14ac:dyDescent="0.25">
      <c r="A86" s="225"/>
      <c r="B86" s="226"/>
      <c r="C86" s="227"/>
      <c r="D86" s="228"/>
      <c r="E86" s="270"/>
      <c r="F86" s="198"/>
      <c r="G86" s="198"/>
      <c r="H86" s="229"/>
      <c r="I86" s="421"/>
    </row>
    <row r="87" spans="1:17" s="199" customFormat="1" ht="138" x14ac:dyDescent="0.25">
      <c r="A87" s="230">
        <v>3</v>
      </c>
      <c r="B87" s="214">
        <v>21323</v>
      </c>
      <c r="C87" s="262" t="s">
        <v>131</v>
      </c>
      <c r="D87" s="216" t="s">
        <v>21</v>
      </c>
      <c r="E87" s="217">
        <v>24</v>
      </c>
      <c r="F87" s="217"/>
      <c r="G87" s="217">
        <f>+E87*F87</f>
        <v>0</v>
      </c>
      <c r="H87" s="229"/>
      <c r="I87" s="422"/>
    </row>
    <row r="88" spans="1:17" s="199" customFormat="1" x14ac:dyDescent="0.25">
      <c r="A88" s="225"/>
      <c r="B88" s="226"/>
      <c r="C88" s="227"/>
      <c r="D88" s="228"/>
      <c r="E88" s="270"/>
      <c r="F88" s="198"/>
      <c r="G88" s="198"/>
      <c r="H88" s="229"/>
      <c r="I88" s="421"/>
    </row>
    <row r="89" spans="1:17" s="199" customFormat="1" ht="138" x14ac:dyDescent="0.25">
      <c r="A89" s="230">
        <v>4</v>
      </c>
      <c r="B89" s="231" t="s">
        <v>287</v>
      </c>
      <c r="C89" s="262" t="s">
        <v>122</v>
      </c>
      <c r="D89" s="216" t="s">
        <v>21</v>
      </c>
      <c r="E89" s="217">
        <v>750</v>
      </c>
      <c r="F89" s="217"/>
      <c r="G89" s="217">
        <f>+E89*F89</f>
        <v>0</v>
      </c>
      <c r="H89" s="229"/>
      <c r="I89" s="422"/>
    </row>
    <row r="90" spans="1:17" s="199" customFormat="1" x14ac:dyDescent="0.25">
      <c r="A90" s="225"/>
      <c r="B90" s="226"/>
      <c r="C90" s="227"/>
      <c r="D90" s="228"/>
      <c r="E90" s="270"/>
      <c r="F90" s="198"/>
      <c r="G90" s="198"/>
      <c r="H90" s="229"/>
      <c r="I90" s="421"/>
    </row>
    <row r="91" spans="1:17" s="199" customFormat="1" ht="138" x14ac:dyDescent="0.25">
      <c r="A91" s="230">
        <v>5</v>
      </c>
      <c r="B91" s="214">
        <v>21334</v>
      </c>
      <c r="C91" s="262" t="s">
        <v>130</v>
      </c>
      <c r="D91" s="216" t="s">
        <v>21</v>
      </c>
      <c r="E91" s="217">
        <v>95</v>
      </c>
      <c r="F91" s="217"/>
      <c r="G91" s="217">
        <f>+E91*F91</f>
        <v>0</v>
      </c>
      <c r="H91" s="229"/>
      <c r="I91" s="422"/>
    </row>
    <row r="92" spans="1:17" s="199" customFormat="1" x14ac:dyDescent="0.25">
      <c r="A92" s="225"/>
      <c r="B92" s="226"/>
      <c r="C92" s="227"/>
      <c r="D92" s="228"/>
      <c r="E92" s="270"/>
      <c r="F92" s="198"/>
      <c r="G92" s="198"/>
      <c r="H92" s="229"/>
      <c r="I92" s="421"/>
    </row>
    <row r="93" spans="1:17" s="199" customFormat="1" ht="82.8" x14ac:dyDescent="0.25">
      <c r="A93" s="230">
        <v>6</v>
      </c>
      <c r="B93" s="214">
        <v>21752</v>
      </c>
      <c r="C93" s="262" t="s">
        <v>121</v>
      </c>
      <c r="D93" s="216" t="s">
        <v>21</v>
      </c>
      <c r="E93" s="217">
        <v>565</v>
      </c>
      <c r="F93" s="217"/>
      <c r="G93" s="217">
        <f>+E93*F93</f>
        <v>0</v>
      </c>
      <c r="H93" s="229"/>
      <c r="I93" s="422"/>
    </row>
    <row r="94" spans="1:17" s="199" customFormat="1" x14ac:dyDescent="0.25">
      <c r="A94" s="225"/>
      <c r="B94" s="226"/>
      <c r="C94" s="227"/>
      <c r="D94" s="228"/>
      <c r="E94" s="270"/>
      <c r="F94" s="198"/>
      <c r="G94" s="198"/>
      <c r="H94" s="229"/>
      <c r="I94" s="421"/>
    </row>
    <row r="95" spans="1:17" x14ac:dyDescent="0.25">
      <c r="A95" s="207" t="s">
        <v>11</v>
      </c>
      <c r="B95" s="191"/>
      <c r="C95" s="213"/>
      <c r="D95" s="209"/>
      <c r="E95" s="201"/>
      <c r="F95" s="201"/>
      <c r="G95" s="201"/>
      <c r="H95" s="165"/>
      <c r="I95" s="422"/>
    </row>
    <row r="96" spans="1:17" x14ac:dyDescent="0.25">
      <c r="A96" s="207"/>
      <c r="B96" s="191"/>
      <c r="C96" s="213"/>
      <c r="D96" s="209"/>
      <c r="E96" s="201"/>
      <c r="F96" s="201"/>
      <c r="G96" s="201"/>
      <c r="H96" s="165"/>
    </row>
    <row r="97" spans="1:17" s="224" customFormat="1" ht="41.4" x14ac:dyDescent="0.25">
      <c r="A97" s="230">
        <v>7</v>
      </c>
      <c r="B97" s="214">
        <v>22112</v>
      </c>
      <c r="C97" s="215" t="s">
        <v>71</v>
      </c>
      <c r="D97" s="216" t="s">
        <v>20</v>
      </c>
      <c r="E97" s="217">
        <v>1408</v>
      </c>
      <c r="F97" s="217"/>
      <c r="G97" s="217">
        <f>+E97*F97</f>
        <v>0</v>
      </c>
      <c r="H97" s="223"/>
      <c r="I97" s="422"/>
    </row>
    <row r="98" spans="1:17" s="224" customFormat="1" x14ac:dyDescent="0.25">
      <c r="A98" s="232"/>
      <c r="B98" s="182"/>
      <c r="C98" s="208"/>
      <c r="D98" s="209"/>
      <c r="E98" s="201"/>
      <c r="F98" s="201"/>
      <c r="G98" s="201"/>
      <c r="H98" s="223"/>
      <c r="I98" s="421"/>
    </row>
    <row r="99" spans="1:17" s="224" customFormat="1" ht="55.2" x14ac:dyDescent="0.25">
      <c r="A99" s="230">
        <v>8</v>
      </c>
      <c r="B99" s="214" t="s">
        <v>286</v>
      </c>
      <c r="C99" s="215" t="s">
        <v>118</v>
      </c>
      <c r="D99" s="216" t="s">
        <v>20</v>
      </c>
      <c r="E99" s="217">
        <v>523</v>
      </c>
      <c r="F99" s="217"/>
      <c r="G99" s="217">
        <f>+E99*F99</f>
        <v>0</v>
      </c>
      <c r="H99" s="223"/>
      <c r="I99" s="422"/>
    </row>
    <row r="100" spans="1:17" s="224" customFormat="1" x14ac:dyDescent="0.25">
      <c r="A100" s="218"/>
      <c r="B100" s="182"/>
      <c r="C100" s="208"/>
      <c r="D100" s="209"/>
      <c r="E100" s="201"/>
      <c r="F100" s="201"/>
      <c r="G100" s="201"/>
      <c r="H100" s="223"/>
      <c r="I100" s="421"/>
    </row>
    <row r="101" spans="1:17" s="224" customFormat="1" x14ac:dyDescent="0.25">
      <c r="A101" s="207" t="s">
        <v>12</v>
      </c>
      <c r="B101" s="191"/>
      <c r="C101" s="213"/>
      <c r="D101" s="209"/>
      <c r="E101" s="201"/>
      <c r="F101" s="201"/>
      <c r="G101" s="201"/>
      <c r="H101" s="223"/>
      <c r="I101" s="422"/>
    </row>
    <row r="102" spans="1:17" s="224" customFormat="1" x14ac:dyDescent="0.25">
      <c r="A102" s="210"/>
      <c r="B102" s="182"/>
      <c r="C102" s="208"/>
      <c r="D102" s="209"/>
      <c r="E102" s="201"/>
      <c r="F102" s="201"/>
      <c r="G102" s="201"/>
      <c r="H102" s="223"/>
      <c r="I102" s="421"/>
    </row>
    <row r="103" spans="1:17" s="224" customFormat="1" ht="96.6" x14ac:dyDescent="0.25">
      <c r="A103" s="230">
        <v>9</v>
      </c>
      <c r="B103" s="214">
        <v>24214</v>
      </c>
      <c r="C103" s="215" t="s">
        <v>132</v>
      </c>
      <c r="D103" s="216" t="s">
        <v>21</v>
      </c>
      <c r="E103" s="217">
        <v>194</v>
      </c>
      <c r="F103" s="217"/>
      <c r="G103" s="217">
        <f>+E103*F103</f>
        <v>0</v>
      </c>
      <c r="H103" s="223"/>
      <c r="I103" s="422"/>
    </row>
    <row r="104" spans="1:17" s="224" customFormat="1" x14ac:dyDescent="0.25">
      <c r="A104" s="218"/>
      <c r="B104" s="182"/>
      <c r="C104" s="208"/>
      <c r="D104" s="209"/>
      <c r="E104" s="201"/>
      <c r="F104" s="201"/>
      <c r="G104" s="201"/>
      <c r="H104" s="223"/>
      <c r="I104" s="421"/>
    </row>
    <row r="105" spans="1:17" s="224" customFormat="1" ht="82.8" x14ac:dyDescent="0.25">
      <c r="A105" s="230">
        <v>10</v>
      </c>
      <c r="B105" s="214" t="s">
        <v>274</v>
      </c>
      <c r="C105" s="215" t="s">
        <v>288</v>
      </c>
      <c r="D105" s="216" t="s">
        <v>21</v>
      </c>
      <c r="E105" s="217">
        <v>56</v>
      </c>
      <c r="F105" s="217"/>
      <c r="G105" s="217">
        <f>+E105*F105</f>
        <v>0</v>
      </c>
      <c r="H105" s="223"/>
      <c r="I105" s="422"/>
    </row>
    <row r="106" spans="1:17" s="224" customFormat="1" x14ac:dyDescent="0.25">
      <c r="A106" s="218"/>
      <c r="B106" s="182"/>
      <c r="C106" s="208"/>
      <c r="D106" s="209"/>
      <c r="E106" s="201"/>
      <c r="F106" s="201"/>
      <c r="G106" s="201"/>
      <c r="H106" s="223"/>
      <c r="I106" s="421"/>
    </row>
    <row r="107" spans="1:17" s="224" customFormat="1" ht="55.2" x14ac:dyDescent="0.25">
      <c r="A107" s="230">
        <v>11</v>
      </c>
      <c r="B107" s="214" t="s">
        <v>291</v>
      </c>
      <c r="C107" s="215" t="s">
        <v>289</v>
      </c>
      <c r="D107" s="216" t="s">
        <v>21</v>
      </c>
      <c r="E107" s="217">
        <v>271</v>
      </c>
      <c r="F107" s="217"/>
      <c r="G107" s="217">
        <f>+E107*F107</f>
        <v>0</v>
      </c>
      <c r="H107" s="223"/>
      <c r="I107" s="422"/>
    </row>
    <row r="108" spans="1:17" s="224" customFormat="1" x14ac:dyDescent="0.25">
      <c r="A108" s="218"/>
      <c r="B108" s="182"/>
      <c r="C108" s="208"/>
      <c r="D108" s="209"/>
      <c r="E108" s="201"/>
      <c r="F108" s="201"/>
      <c r="G108" s="201"/>
      <c r="H108" s="223"/>
      <c r="I108" s="421"/>
    </row>
    <row r="109" spans="1:17" s="224" customFormat="1" ht="55.2" x14ac:dyDescent="0.25">
      <c r="A109" s="230">
        <v>12</v>
      </c>
      <c r="B109" s="214" t="s">
        <v>290</v>
      </c>
      <c r="C109" s="215" t="s">
        <v>292</v>
      </c>
      <c r="D109" s="216" t="s">
        <v>21</v>
      </c>
      <c r="E109" s="217">
        <v>537</v>
      </c>
      <c r="F109" s="217"/>
      <c r="G109" s="217">
        <f>+E109*F109</f>
        <v>0</v>
      </c>
      <c r="H109" s="223"/>
      <c r="I109" s="422"/>
    </row>
    <row r="110" spans="1:17" s="224" customFormat="1" x14ac:dyDescent="0.25">
      <c r="A110" s="218"/>
      <c r="B110" s="182"/>
      <c r="C110" s="208"/>
      <c r="D110" s="209"/>
      <c r="E110" s="201"/>
      <c r="F110" s="201"/>
      <c r="G110" s="201"/>
      <c r="H110" s="223"/>
      <c r="I110" s="421"/>
      <c r="J110" s="263"/>
      <c r="K110" s="263"/>
      <c r="L110" s="263"/>
      <c r="M110" s="263"/>
      <c r="N110" s="263"/>
      <c r="O110" s="263"/>
      <c r="P110" s="263"/>
      <c r="Q110" s="263"/>
    </row>
    <row r="111" spans="1:17" s="224" customFormat="1" x14ac:dyDescent="0.25">
      <c r="A111" s="207" t="s">
        <v>13</v>
      </c>
      <c r="B111" s="191"/>
      <c r="C111" s="213"/>
      <c r="D111" s="209"/>
      <c r="E111" s="201"/>
      <c r="F111" s="201"/>
      <c r="G111" s="201"/>
      <c r="H111" s="223"/>
      <c r="I111" s="422"/>
    </row>
    <row r="112" spans="1:17" s="224" customFormat="1" x14ac:dyDescent="0.25">
      <c r="A112" s="210"/>
      <c r="B112" s="182"/>
      <c r="C112" s="208"/>
      <c r="D112" s="209"/>
      <c r="E112" s="201"/>
      <c r="F112" s="201"/>
      <c r="G112" s="201"/>
      <c r="H112" s="223"/>
      <c r="I112" s="421"/>
    </row>
    <row r="113" spans="1:9" ht="41.4" x14ac:dyDescent="0.25">
      <c r="A113" s="230">
        <v>13</v>
      </c>
      <c r="B113" s="214">
        <v>25112</v>
      </c>
      <c r="C113" s="215" t="s">
        <v>120</v>
      </c>
      <c r="D113" s="216" t="s">
        <v>20</v>
      </c>
      <c r="E113" s="217">
        <v>1468</v>
      </c>
      <c r="F113" s="217"/>
      <c r="G113" s="217">
        <f>+E113*F113</f>
        <v>0</v>
      </c>
      <c r="H113" s="165"/>
      <c r="I113" s="422"/>
    </row>
    <row r="114" spans="1:9" x14ac:dyDescent="0.25">
      <c r="A114" s="218"/>
      <c r="B114" s="182"/>
      <c r="C114" s="208"/>
      <c r="D114" s="209"/>
      <c r="E114" s="201"/>
      <c r="F114" s="201"/>
      <c r="G114" s="201"/>
      <c r="H114" s="165"/>
    </row>
    <row r="115" spans="1:9" ht="69" x14ac:dyDescent="0.25">
      <c r="A115" s="230">
        <v>14</v>
      </c>
      <c r="B115" s="214">
        <v>25142</v>
      </c>
      <c r="C115" s="215" t="s">
        <v>293</v>
      </c>
      <c r="D115" s="216" t="s">
        <v>20</v>
      </c>
      <c r="E115" s="217">
        <v>67</v>
      </c>
      <c r="F115" s="217"/>
      <c r="G115" s="217">
        <f>+E115*F115</f>
        <v>0</v>
      </c>
      <c r="H115" s="165"/>
      <c r="I115" s="422"/>
    </row>
    <row r="116" spans="1:9" x14ac:dyDescent="0.25">
      <c r="A116" s="218"/>
      <c r="B116" s="182"/>
      <c r="C116" s="208"/>
      <c r="D116" s="209"/>
      <c r="E116" s="201"/>
      <c r="F116" s="201"/>
      <c r="G116" s="201"/>
      <c r="H116" s="165"/>
    </row>
    <row r="117" spans="1:9" ht="41.4" x14ac:dyDescent="0.25">
      <c r="A117" s="230">
        <v>15</v>
      </c>
      <c r="B117" s="214">
        <v>25151</v>
      </c>
      <c r="C117" s="215" t="s">
        <v>276</v>
      </c>
      <c r="D117" s="216" t="s">
        <v>20</v>
      </c>
      <c r="E117" s="217">
        <v>1535</v>
      </c>
      <c r="F117" s="217"/>
      <c r="G117" s="217">
        <f>+E117*F117</f>
        <v>0</v>
      </c>
      <c r="H117" s="165"/>
      <c r="I117" s="422"/>
    </row>
    <row r="118" spans="1:9" x14ac:dyDescent="0.25">
      <c r="A118" s="232"/>
      <c r="B118" s="182"/>
      <c r="C118" s="208"/>
      <c r="D118" s="209"/>
      <c r="E118" s="201"/>
      <c r="F118" s="201"/>
      <c r="G118" s="201"/>
      <c r="H118" s="165"/>
    </row>
    <row r="119" spans="1:9" s="234" customFormat="1" x14ac:dyDescent="0.25">
      <c r="A119" s="207" t="s">
        <v>14</v>
      </c>
      <c r="B119" s="191"/>
      <c r="C119" s="213"/>
      <c r="D119" s="209"/>
      <c r="E119" s="201"/>
      <c r="F119" s="201"/>
      <c r="G119" s="201"/>
      <c r="H119" s="233"/>
      <c r="I119" s="422"/>
    </row>
    <row r="120" spans="1:9" s="234" customFormat="1" x14ac:dyDescent="0.25">
      <c r="A120" s="235"/>
      <c r="B120" s="236"/>
      <c r="C120" s="237"/>
      <c r="D120" s="238"/>
      <c r="E120" s="239"/>
      <c r="F120" s="239"/>
      <c r="G120" s="201"/>
      <c r="H120" s="233"/>
      <c r="I120" s="421"/>
    </row>
    <row r="121" spans="1:9" ht="41.4" x14ac:dyDescent="0.25">
      <c r="A121" s="240">
        <v>16</v>
      </c>
      <c r="B121" s="214">
        <v>29121</v>
      </c>
      <c r="C121" s="215" t="s">
        <v>93</v>
      </c>
      <c r="D121" s="216" t="s">
        <v>21</v>
      </c>
      <c r="E121" s="217">
        <v>1706.75</v>
      </c>
      <c r="F121" s="217"/>
      <c r="G121" s="217">
        <f>+E121*F121</f>
        <v>0</v>
      </c>
      <c r="H121" s="165"/>
      <c r="I121" s="422"/>
    </row>
    <row r="122" spans="1:9" x14ac:dyDescent="0.25">
      <c r="A122" s="241"/>
      <c r="B122" s="242"/>
      <c r="C122" s="243"/>
      <c r="D122" s="244"/>
      <c r="E122" s="245"/>
      <c r="F122" s="245"/>
      <c r="G122" s="245"/>
      <c r="H122" s="165"/>
    </row>
    <row r="123" spans="1:9" ht="41.4" x14ac:dyDescent="0.25">
      <c r="A123" s="230">
        <v>17</v>
      </c>
      <c r="B123" s="214">
        <v>29131</v>
      </c>
      <c r="C123" s="215" t="s">
        <v>92</v>
      </c>
      <c r="D123" s="216" t="s">
        <v>21</v>
      </c>
      <c r="E123" s="217">
        <v>89.75</v>
      </c>
      <c r="F123" s="217"/>
      <c r="G123" s="217">
        <f>+E123*F123</f>
        <v>0</v>
      </c>
      <c r="H123" s="165"/>
      <c r="I123" s="422"/>
    </row>
    <row r="124" spans="1:9" x14ac:dyDescent="0.25">
      <c r="A124" s="218"/>
      <c r="B124" s="182"/>
      <c r="C124" s="208"/>
      <c r="D124" s="209"/>
      <c r="E124" s="201"/>
      <c r="F124" s="201"/>
      <c r="G124" s="201"/>
      <c r="H124" s="165"/>
    </row>
    <row r="125" spans="1:9" ht="41.4" x14ac:dyDescent="0.25">
      <c r="A125" s="230">
        <v>18</v>
      </c>
      <c r="B125" s="214">
        <v>29134</v>
      </c>
      <c r="C125" s="215" t="s">
        <v>294</v>
      </c>
      <c r="D125" s="216" t="s">
        <v>21</v>
      </c>
      <c r="E125" s="217">
        <v>1617</v>
      </c>
      <c r="F125" s="217"/>
      <c r="G125" s="217">
        <f>+E125*F125</f>
        <v>0</v>
      </c>
      <c r="H125" s="165"/>
      <c r="I125" s="422"/>
    </row>
    <row r="126" spans="1:9" x14ac:dyDescent="0.25">
      <c r="A126" s="218"/>
      <c r="B126" s="182"/>
      <c r="C126" s="208"/>
      <c r="D126" s="209"/>
      <c r="E126" s="201"/>
      <c r="F126" s="201"/>
      <c r="G126" s="201"/>
      <c r="H126" s="165"/>
    </row>
    <row r="127" spans="1:9" ht="41.4" x14ac:dyDescent="0.25">
      <c r="A127" s="230">
        <v>19</v>
      </c>
      <c r="B127" s="214">
        <v>29164</v>
      </c>
      <c r="C127" s="215" t="s">
        <v>94</v>
      </c>
      <c r="D127" s="216" t="s">
        <v>21</v>
      </c>
      <c r="E127" s="217">
        <v>1617</v>
      </c>
      <c r="F127" s="217"/>
      <c r="G127" s="217">
        <f>+E127*F127</f>
        <v>0</v>
      </c>
      <c r="H127" s="165"/>
      <c r="I127" s="422"/>
    </row>
    <row r="128" spans="1:9" ht="14.4" thickBot="1" x14ac:dyDescent="0.3">
      <c r="A128" s="218"/>
      <c r="B128" s="182"/>
      <c r="C128" s="208"/>
      <c r="D128" s="209"/>
      <c r="E128" s="201"/>
      <c r="F128" s="201"/>
      <c r="G128" s="201"/>
      <c r="H128" s="165"/>
    </row>
    <row r="129" spans="1:9" s="224" customFormat="1" ht="15" thickTop="1" thickBot="1" x14ac:dyDescent="0.3">
      <c r="A129" s="210"/>
      <c r="B129" s="194"/>
      <c r="C129" s="213"/>
      <c r="D129" s="209"/>
      <c r="E129" s="220" t="s">
        <v>4</v>
      </c>
      <c r="F129" s="221"/>
      <c r="G129" s="222">
        <f>SUM(G83:G127)</f>
        <v>0</v>
      </c>
      <c r="H129" s="223"/>
      <c r="I129" s="422"/>
    </row>
    <row r="130" spans="1:9" s="224" customFormat="1" ht="14.4" thickTop="1" x14ac:dyDescent="0.25">
      <c r="A130" s="210"/>
      <c r="B130" s="182"/>
      <c r="C130" s="213"/>
      <c r="D130" s="209"/>
      <c r="E130" s="201"/>
      <c r="F130" s="201"/>
      <c r="G130" s="201"/>
      <c r="H130" s="223"/>
      <c r="I130" s="421"/>
    </row>
    <row r="131" spans="1:9" s="234" customFormat="1" x14ac:dyDescent="0.25">
      <c r="A131" s="207" t="s">
        <v>29</v>
      </c>
      <c r="B131" s="194"/>
      <c r="C131" s="208"/>
      <c r="D131" s="209"/>
      <c r="E131" s="194"/>
      <c r="F131" s="201"/>
      <c r="G131" s="247"/>
      <c r="H131" s="233"/>
      <c r="I131" s="422"/>
    </row>
    <row r="132" spans="1:9" s="234" customFormat="1" x14ac:dyDescent="0.25">
      <c r="A132" s="210"/>
      <c r="B132" s="194"/>
      <c r="C132" s="208"/>
      <c r="D132" s="209"/>
      <c r="E132" s="194"/>
      <c r="F132" s="201"/>
      <c r="G132" s="247"/>
      <c r="H132" s="233"/>
      <c r="I132" s="421"/>
    </row>
    <row r="133" spans="1:9" s="234" customFormat="1" x14ac:dyDescent="0.25">
      <c r="A133" s="207" t="s">
        <v>39</v>
      </c>
      <c r="B133" s="194"/>
      <c r="C133" s="208"/>
      <c r="D133" s="209"/>
      <c r="E133" s="194"/>
      <c r="F133" s="201"/>
      <c r="G133" s="247"/>
      <c r="H133" s="233"/>
      <c r="I133" s="422"/>
    </row>
    <row r="134" spans="1:9" s="234" customFormat="1" x14ac:dyDescent="0.25">
      <c r="A134" s="207"/>
      <c r="B134" s="194"/>
      <c r="C134" s="208"/>
      <c r="D134" s="209"/>
      <c r="E134" s="194"/>
      <c r="F134" s="201"/>
      <c r="G134" s="247"/>
      <c r="H134" s="233"/>
      <c r="I134" s="421"/>
    </row>
    <row r="135" spans="1:9" s="234" customFormat="1" ht="110.4" x14ac:dyDescent="0.25">
      <c r="A135" s="230">
        <v>1</v>
      </c>
      <c r="B135" s="214" t="s">
        <v>249</v>
      </c>
      <c r="C135" s="215" t="s">
        <v>107</v>
      </c>
      <c r="D135" s="216" t="s">
        <v>27</v>
      </c>
      <c r="E135" s="217">
        <v>280</v>
      </c>
      <c r="F135" s="217"/>
      <c r="G135" s="217">
        <f>+E135*F135</f>
        <v>0</v>
      </c>
      <c r="H135" s="233"/>
      <c r="I135" s="422"/>
    </row>
    <row r="136" spans="1:9" s="234" customFormat="1" x14ac:dyDescent="0.25">
      <c r="A136" s="207"/>
      <c r="B136" s="194"/>
      <c r="C136" s="208"/>
      <c r="D136" s="209"/>
      <c r="E136" s="194"/>
      <c r="F136" s="201"/>
      <c r="G136" s="247"/>
      <c r="H136" s="233"/>
      <c r="I136" s="421"/>
    </row>
    <row r="137" spans="1:9" s="234" customFormat="1" ht="138" x14ac:dyDescent="0.25">
      <c r="A137" s="230">
        <v>2</v>
      </c>
      <c r="B137" s="214" t="s">
        <v>248</v>
      </c>
      <c r="C137" s="215" t="s">
        <v>108</v>
      </c>
      <c r="D137" s="216" t="s">
        <v>27</v>
      </c>
      <c r="E137" s="217">
        <v>66</v>
      </c>
      <c r="F137" s="217"/>
      <c r="G137" s="217">
        <f>+E137*F137</f>
        <v>0</v>
      </c>
      <c r="H137" s="233"/>
      <c r="I137" s="422"/>
    </row>
    <row r="138" spans="1:9" s="234" customFormat="1" x14ac:dyDescent="0.25">
      <c r="A138" s="207"/>
      <c r="B138" s="194"/>
      <c r="C138" s="208"/>
      <c r="D138" s="209"/>
      <c r="E138" s="194"/>
      <c r="F138" s="201"/>
      <c r="G138" s="247"/>
      <c r="H138" s="233"/>
      <c r="I138" s="421"/>
    </row>
    <row r="139" spans="1:9" s="234" customFormat="1" ht="138" x14ac:dyDescent="0.25">
      <c r="A139" s="230">
        <v>3</v>
      </c>
      <c r="B139" s="214" t="s">
        <v>251</v>
      </c>
      <c r="C139" s="215" t="s">
        <v>105</v>
      </c>
      <c r="D139" s="216" t="s">
        <v>25</v>
      </c>
      <c r="E139" s="217">
        <v>215.65</v>
      </c>
      <c r="F139" s="217"/>
      <c r="G139" s="217">
        <f>+E139*F139</f>
        <v>0</v>
      </c>
      <c r="H139" s="233"/>
      <c r="I139" s="422"/>
    </row>
    <row r="140" spans="1:9" s="234" customFormat="1" x14ac:dyDescent="0.25">
      <c r="A140" s="207"/>
      <c r="B140" s="194"/>
      <c r="C140" s="208"/>
      <c r="D140" s="209"/>
      <c r="E140" s="194"/>
      <c r="F140" s="201"/>
      <c r="G140" s="247"/>
      <c r="H140" s="233"/>
      <c r="I140" s="421"/>
    </row>
    <row r="141" spans="1:9" s="234" customFormat="1" ht="138" x14ac:dyDescent="0.25">
      <c r="A141" s="230">
        <v>4</v>
      </c>
      <c r="B141" s="214" t="s">
        <v>250</v>
      </c>
      <c r="C141" s="215" t="s">
        <v>295</v>
      </c>
      <c r="D141" s="216" t="s">
        <v>25</v>
      </c>
      <c r="E141" s="217">
        <v>750.00000000000011</v>
      </c>
      <c r="F141" s="217"/>
      <c r="G141" s="217">
        <f>+E141*F141</f>
        <v>0</v>
      </c>
      <c r="H141" s="233"/>
      <c r="I141" s="422"/>
    </row>
    <row r="142" spans="1:9" s="234" customFormat="1" x14ac:dyDescent="0.25">
      <c r="A142" s="207"/>
      <c r="B142" s="194"/>
      <c r="C142" s="208"/>
      <c r="D142" s="209"/>
      <c r="E142" s="194"/>
      <c r="F142" s="201"/>
      <c r="G142" s="247"/>
      <c r="H142" s="233"/>
      <c r="I142" s="421"/>
    </row>
    <row r="143" spans="1:9" s="234" customFormat="1" ht="96.6" x14ac:dyDescent="0.25">
      <c r="A143" s="230">
        <v>5</v>
      </c>
      <c r="B143" s="214">
        <v>41231</v>
      </c>
      <c r="C143" s="215" t="s">
        <v>106</v>
      </c>
      <c r="D143" s="216" t="s">
        <v>25</v>
      </c>
      <c r="E143" s="217">
        <v>62.25</v>
      </c>
      <c r="F143" s="217"/>
      <c r="G143" s="217">
        <f>+E143*F143</f>
        <v>0</v>
      </c>
      <c r="H143" s="233"/>
      <c r="I143" s="422"/>
    </row>
    <row r="144" spans="1:9" s="234" customFormat="1" x14ac:dyDescent="0.25">
      <c r="A144" s="210"/>
      <c r="B144" s="194"/>
      <c r="C144" s="208"/>
      <c r="D144" s="209"/>
      <c r="E144" s="194"/>
      <c r="F144" s="201"/>
      <c r="G144" s="247"/>
      <c r="H144" s="233"/>
      <c r="I144" s="421"/>
    </row>
    <row r="145" spans="1:12" s="234" customFormat="1" ht="124.2" x14ac:dyDescent="0.25">
      <c r="A145" s="230">
        <v>6</v>
      </c>
      <c r="B145" s="214" t="s">
        <v>298</v>
      </c>
      <c r="C145" s="215" t="s">
        <v>300</v>
      </c>
      <c r="D145" s="216" t="s">
        <v>27</v>
      </c>
      <c r="E145" s="217">
        <v>1.1000000000000001</v>
      </c>
      <c r="F145" s="217"/>
      <c r="G145" s="217">
        <f>+E145*F145</f>
        <v>0</v>
      </c>
      <c r="H145" s="233"/>
      <c r="I145" s="422"/>
    </row>
    <row r="146" spans="1:12" s="234" customFormat="1" x14ac:dyDescent="0.25">
      <c r="A146" s="232"/>
      <c r="B146" s="182"/>
      <c r="C146" s="208"/>
      <c r="D146" s="209"/>
      <c r="E146" s="201"/>
      <c r="F146" s="201"/>
      <c r="G146" s="201"/>
      <c r="H146" s="233"/>
      <c r="I146" s="421"/>
    </row>
    <row r="147" spans="1:12" s="234" customFormat="1" ht="110.4" x14ac:dyDescent="0.25">
      <c r="A147" s="230">
        <v>7</v>
      </c>
      <c r="B147" s="214" t="s">
        <v>298</v>
      </c>
      <c r="C147" s="215" t="s">
        <v>299</v>
      </c>
      <c r="D147" s="216" t="s">
        <v>27</v>
      </c>
      <c r="E147" s="217">
        <v>0.79999999999999993</v>
      </c>
      <c r="F147" s="217"/>
      <c r="G147" s="217">
        <f>+E147*F147</f>
        <v>0</v>
      </c>
      <c r="H147" s="233"/>
      <c r="I147" s="422"/>
    </row>
    <row r="148" spans="1:12" s="234" customFormat="1" x14ac:dyDescent="0.25">
      <c r="A148" s="210"/>
      <c r="B148" s="194"/>
      <c r="C148" s="208"/>
      <c r="D148" s="209"/>
      <c r="E148" s="194"/>
      <c r="F148" s="201"/>
      <c r="G148" s="247"/>
      <c r="H148" s="233"/>
      <c r="I148" s="421"/>
    </row>
    <row r="149" spans="1:12" s="234" customFormat="1" x14ac:dyDescent="0.25">
      <c r="A149" s="207" t="s">
        <v>40</v>
      </c>
      <c r="B149" s="194"/>
      <c r="C149" s="208"/>
      <c r="D149" s="209"/>
      <c r="E149" s="194"/>
      <c r="F149" s="201"/>
      <c r="G149" s="247"/>
      <c r="H149" s="233"/>
      <c r="I149" s="422"/>
    </row>
    <row r="150" spans="1:12" s="234" customFormat="1" x14ac:dyDescent="0.25">
      <c r="A150" s="210"/>
      <c r="B150" s="194"/>
      <c r="C150" s="208"/>
      <c r="D150" s="209"/>
      <c r="E150" s="194"/>
      <c r="F150" s="201"/>
      <c r="G150" s="247"/>
      <c r="H150" s="233"/>
      <c r="I150" s="421"/>
    </row>
    <row r="151" spans="1:12" s="234" customFormat="1" ht="151.80000000000001" x14ac:dyDescent="0.25">
      <c r="A151" s="230">
        <v>8</v>
      </c>
      <c r="B151" s="214" t="s">
        <v>252</v>
      </c>
      <c r="C151" s="215" t="s">
        <v>253</v>
      </c>
      <c r="D151" s="216" t="s">
        <v>25</v>
      </c>
      <c r="E151" s="217">
        <v>1057.07</v>
      </c>
      <c r="F151" s="217"/>
      <c r="G151" s="217">
        <f>+E151*F151</f>
        <v>0</v>
      </c>
      <c r="H151" s="233"/>
      <c r="I151" s="422"/>
    </row>
    <row r="152" spans="1:12" s="234" customFormat="1" x14ac:dyDescent="0.25">
      <c r="A152" s="210"/>
      <c r="B152" s="194"/>
      <c r="C152" s="208"/>
      <c r="D152" s="209"/>
      <c r="E152" s="194"/>
      <c r="F152" s="201"/>
      <c r="G152" s="247"/>
      <c r="H152" s="233"/>
      <c r="I152" s="421"/>
    </row>
    <row r="153" spans="1:12" s="234" customFormat="1" ht="151.80000000000001" x14ac:dyDescent="0.25">
      <c r="A153" s="230">
        <v>9</v>
      </c>
      <c r="B153" s="214" t="s">
        <v>305</v>
      </c>
      <c r="C153" s="215" t="s">
        <v>306</v>
      </c>
      <c r="D153" s="216" t="s">
        <v>25</v>
      </c>
      <c r="E153" s="217">
        <v>219.75</v>
      </c>
      <c r="F153" s="217"/>
      <c r="G153" s="217">
        <f>+E153*F153</f>
        <v>0</v>
      </c>
      <c r="H153" s="233"/>
      <c r="I153" s="422"/>
    </row>
    <row r="154" spans="1:12" s="234" customFormat="1" x14ac:dyDescent="0.25">
      <c r="A154" s="210"/>
      <c r="B154" s="194"/>
      <c r="C154" s="208"/>
      <c r="D154" s="209"/>
      <c r="E154" s="194"/>
      <c r="F154" s="201"/>
      <c r="G154" s="247"/>
      <c r="H154" s="233"/>
      <c r="I154" s="421"/>
    </row>
    <row r="155" spans="1:12" s="234" customFormat="1" ht="151.80000000000001" x14ac:dyDescent="0.25">
      <c r="A155" s="230">
        <v>10</v>
      </c>
      <c r="B155" s="214" t="s">
        <v>254</v>
      </c>
      <c r="C155" s="215" t="s">
        <v>255</v>
      </c>
      <c r="D155" s="216" t="s">
        <v>25</v>
      </c>
      <c r="E155" s="217">
        <v>358.46999999999997</v>
      </c>
      <c r="F155" s="217"/>
      <c r="G155" s="217">
        <f>+E155*F155</f>
        <v>0</v>
      </c>
      <c r="H155" s="233"/>
      <c r="I155" s="422"/>
    </row>
    <row r="156" spans="1:12" s="234" customFormat="1" x14ac:dyDescent="0.25">
      <c r="A156" s="210"/>
      <c r="B156" s="194"/>
      <c r="C156" s="208"/>
      <c r="D156" s="209"/>
      <c r="E156" s="194"/>
      <c r="F156" s="201"/>
      <c r="G156" s="247"/>
      <c r="H156" s="233"/>
      <c r="I156" s="421"/>
      <c r="L156" s="258"/>
    </row>
    <row r="157" spans="1:12" s="234" customFormat="1" ht="151.80000000000001" x14ac:dyDescent="0.25">
      <c r="A157" s="230">
        <v>11</v>
      </c>
      <c r="B157" s="214" t="s">
        <v>256</v>
      </c>
      <c r="C157" s="215" t="s">
        <v>257</v>
      </c>
      <c r="D157" s="216" t="s">
        <v>25</v>
      </c>
      <c r="E157" s="217">
        <v>37.4</v>
      </c>
      <c r="F157" s="217"/>
      <c r="G157" s="217">
        <f>+E157*F157</f>
        <v>0</v>
      </c>
      <c r="H157" s="233"/>
      <c r="I157" s="422"/>
    </row>
    <row r="158" spans="1:12" s="234" customFormat="1" x14ac:dyDescent="0.25">
      <c r="A158" s="210"/>
      <c r="B158" s="194"/>
      <c r="C158" s="208"/>
      <c r="D158" s="209"/>
      <c r="E158" s="194"/>
      <c r="F158" s="201"/>
      <c r="G158" s="247"/>
      <c r="H158" s="233"/>
      <c r="I158" s="421"/>
    </row>
    <row r="159" spans="1:12" s="234" customFormat="1" ht="151.80000000000001" x14ac:dyDescent="0.25">
      <c r="A159" s="230">
        <v>12</v>
      </c>
      <c r="B159" s="214" t="s">
        <v>259</v>
      </c>
      <c r="C159" s="215" t="s">
        <v>258</v>
      </c>
      <c r="D159" s="216" t="s">
        <v>25</v>
      </c>
      <c r="E159" s="217">
        <v>36.15</v>
      </c>
      <c r="F159" s="217"/>
      <c r="G159" s="217">
        <f>+E159*F159</f>
        <v>0</v>
      </c>
      <c r="H159" s="233"/>
      <c r="I159" s="422"/>
    </row>
    <row r="160" spans="1:12" s="234" customFormat="1" x14ac:dyDescent="0.25">
      <c r="A160" s="210"/>
      <c r="B160" s="194"/>
      <c r="C160" s="208"/>
      <c r="D160" s="209"/>
      <c r="E160" s="194"/>
      <c r="F160" s="201"/>
      <c r="G160" s="247"/>
      <c r="H160" s="233"/>
      <c r="I160" s="421"/>
    </row>
    <row r="161" spans="1:10" s="234" customFormat="1" ht="151.80000000000001" x14ac:dyDescent="0.25">
      <c r="A161" s="230">
        <v>13</v>
      </c>
      <c r="B161" s="214" t="s">
        <v>261</v>
      </c>
      <c r="C161" s="215" t="s">
        <v>260</v>
      </c>
      <c r="D161" s="216" t="s">
        <v>25</v>
      </c>
      <c r="E161" s="217">
        <v>15.18</v>
      </c>
      <c r="F161" s="217"/>
      <c r="G161" s="217">
        <f>+E161*F161</f>
        <v>0</v>
      </c>
      <c r="H161" s="233"/>
      <c r="I161" s="422"/>
    </row>
    <row r="162" spans="1:10" s="234" customFormat="1" x14ac:dyDescent="0.25">
      <c r="A162" s="210"/>
      <c r="B162" s="194"/>
      <c r="C162" s="208"/>
      <c r="D162" s="209"/>
      <c r="E162" s="194"/>
      <c r="F162" s="201"/>
      <c r="G162" s="247"/>
      <c r="H162" s="233"/>
      <c r="I162" s="421"/>
    </row>
    <row r="163" spans="1:10" s="234" customFormat="1" ht="165.6" x14ac:dyDescent="0.25">
      <c r="A163" s="230">
        <v>14</v>
      </c>
      <c r="B163" s="214" t="s">
        <v>262</v>
      </c>
      <c r="C163" s="215" t="s">
        <v>263</v>
      </c>
      <c r="D163" s="216" t="s">
        <v>5</v>
      </c>
      <c r="E163" s="217">
        <v>2</v>
      </c>
      <c r="F163" s="217"/>
      <c r="G163" s="217">
        <f>+E163*F163</f>
        <v>0</v>
      </c>
      <c r="H163" s="233"/>
      <c r="I163" s="422"/>
    </row>
    <row r="164" spans="1:10" s="234" customFormat="1" x14ac:dyDescent="0.25">
      <c r="A164" s="210"/>
      <c r="B164" s="194"/>
      <c r="C164" s="208"/>
      <c r="D164" s="209"/>
      <c r="E164" s="194"/>
      <c r="F164" s="201"/>
      <c r="G164" s="247"/>
      <c r="H164" s="233"/>
      <c r="I164" s="421"/>
    </row>
    <row r="165" spans="1:10" s="234" customFormat="1" ht="82.8" x14ac:dyDescent="0.25">
      <c r="A165" s="230">
        <v>15</v>
      </c>
      <c r="B165" s="214" t="s">
        <v>265</v>
      </c>
      <c r="C165" s="215" t="s">
        <v>264</v>
      </c>
      <c r="D165" s="216" t="s">
        <v>25</v>
      </c>
      <c r="E165" s="217">
        <v>11</v>
      </c>
      <c r="F165" s="217"/>
      <c r="G165" s="217">
        <f>+E165*F165</f>
        <v>0</v>
      </c>
      <c r="H165" s="233"/>
      <c r="I165" s="422"/>
    </row>
    <row r="166" spans="1:10" s="234" customFormat="1" x14ac:dyDescent="0.25">
      <c r="A166" s="210"/>
      <c r="B166" s="194"/>
      <c r="C166" s="208"/>
      <c r="D166" s="209"/>
      <c r="E166" s="194"/>
      <c r="F166" s="201"/>
      <c r="G166" s="247"/>
      <c r="H166" s="233"/>
      <c r="I166" s="421"/>
    </row>
    <row r="167" spans="1:10" s="234" customFormat="1" ht="55.2" x14ac:dyDescent="0.25">
      <c r="A167" s="230">
        <v>16</v>
      </c>
      <c r="B167" s="214">
        <v>43511</v>
      </c>
      <c r="C167" s="215" t="s">
        <v>125</v>
      </c>
      <c r="D167" s="216" t="s">
        <v>25</v>
      </c>
      <c r="E167" s="217">
        <v>1683.69</v>
      </c>
      <c r="F167" s="217"/>
      <c r="G167" s="217">
        <f>+E167*F167</f>
        <v>0</v>
      </c>
      <c r="H167" s="233"/>
      <c r="I167" s="422"/>
    </row>
    <row r="168" spans="1:10" s="234" customFormat="1" x14ac:dyDescent="0.25">
      <c r="A168" s="210"/>
      <c r="B168" s="194"/>
      <c r="C168" s="208"/>
      <c r="D168" s="209"/>
      <c r="E168" s="194"/>
      <c r="F168" s="201"/>
      <c r="G168" s="247"/>
      <c r="H168" s="233"/>
      <c r="I168" s="421"/>
      <c r="J168" s="258"/>
    </row>
    <row r="169" spans="1:10" s="234" customFormat="1" ht="55.2" x14ac:dyDescent="0.25">
      <c r="A169" s="230">
        <v>17</v>
      </c>
      <c r="B169" s="214">
        <v>43512</v>
      </c>
      <c r="C169" s="215" t="s">
        <v>80</v>
      </c>
      <c r="D169" s="216" t="s">
        <v>25</v>
      </c>
      <c r="E169" s="217">
        <v>51.33</v>
      </c>
      <c r="F169" s="217"/>
      <c r="G169" s="217">
        <f>+E169*F169</f>
        <v>0</v>
      </c>
      <c r="H169" s="233"/>
      <c r="I169" s="422"/>
      <c r="J169" s="258"/>
    </row>
    <row r="170" spans="1:10" s="234" customFormat="1" x14ac:dyDescent="0.25">
      <c r="A170" s="210"/>
      <c r="B170" s="194"/>
      <c r="C170" s="208"/>
      <c r="D170" s="209"/>
      <c r="E170" s="194"/>
      <c r="F170" s="201"/>
      <c r="G170" s="247"/>
      <c r="H170" s="233"/>
      <c r="I170" s="421"/>
    </row>
    <row r="171" spans="1:10" s="234" customFormat="1" ht="41.4" x14ac:dyDescent="0.25">
      <c r="A171" s="230">
        <v>18</v>
      </c>
      <c r="B171" s="214">
        <v>43841</v>
      </c>
      <c r="C171" s="215" t="s">
        <v>126</v>
      </c>
      <c r="D171" s="216" t="s">
        <v>25</v>
      </c>
      <c r="E171" s="217">
        <v>1735.0200000000002</v>
      </c>
      <c r="F171" s="217"/>
      <c r="G171" s="217">
        <f>+E171*F171</f>
        <v>0</v>
      </c>
      <c r="H171" s="233"/>
      <c r="I171" s="422"/>
    </row>
    <row r="172" spans="1:10" s="234" customFormat="1" x14ac:dyDescent="0.25">
      <c r="A172" s="210"/>
      <c r="B172" s="194"/>
      <c r="C172" s="208"/>
      <c r="D172" s="209"/>
      <c r="E172" s="194"/>
      <c r="F172" s="201"/>
      <c r="G172" s="247"/>
      <c r="H172" s="233"/>
      <c r="I172" s="421"/>
    </row>
    <row r="173" spans="1:10" s="234" customFormat="1" x14ac:dyDescent="0.25">
      <c r="A173" s="207" t="s">
        <v>41</v>
      </c>
      <c r="B173" s="194"/>
      <c r="C173" s="208"/>
      <c r="D173" s="209"/>
      <c r="E173" s="194"/>
      <c r="F173" s="201"/>
      <c r="G173" s="247"/>
      <c r="H173" s="233"/>
      <c r="I173" s="422"/>
    </row>
    <row r="174" spans="1:10" s="234" customFormat="1" x14ac:dyDescent="0.25">
      <c r="A174" s="210"/>
      <c r="B174" s="194"/>
      <c r="C174" s="208"/>
      <c r="D174" s="209"/>
      <c r="E174" s="194"/>
      <c r="F174" s="201"/>
      <c r="G174" s="247"/>
      <c r="H174" s="233"/>
      <c r="I174" s="421"/>
    </row>
    <row r="175" spans="1:10" s="234" customFormat="1" ht="96.6" x14ac:dyDescent="0.25">
      <c r="A175" s="230">
        <v>19</v>
      </c>
      <c r="B175" s="214" t="s">
        <v>231</v>
      </c>
      <c r="C175" s="215" t="s">
        <v>232</v>
      </c>
      <c r="D175" s="216" t="s">
        <v>5</v>
      </c>
      <c r="E175" s="217">
        <v>2</v>
      </c>
      <c r="F175" s="217"/>
      <c r="G175" s="217">
        <f>+E175*F175</f>
        <v>0</v>
      </c>
      <c r="H175" s="233"/>
      <c r="I175" s="422"/>
    </row>
    <row r="176" spans="1:10" s="234" customFormat="1" x14ac:dyDescent="0.25">
      <c r="A176" s="210"/>
      <c r="B176" s="194"/>
      <c r="C176" s="208"/>
      <c r="D176" s="209"/>
      <c r="E176" s="194"/>
      <c r="F176" s="201"/>
      <c r="G176" s="247"/>
      <c r="H176" s="233"/>
      <c r="I176" s="421"/>
    </row>
    <row r="177" spans="1:9" s="234" customFormat="1" ht="110.4" x14ac:dyDescent="0.25">
      <c r="A177" s="230">
        <v>20</v>
      </c>
      <c r="B177" s="214" t="s">
        <v>296</v>
      </c>
      <c r="C177" s="215" t="s">
        <v>233</v>
      </c>
      <c r="D177" s="216" t="s">
        <v>5</v>
      </c>
      <c r="E177" s="217">
        <v>4</v>
      </c>
      <c r="F177" s="217"/>
      <c r="G177" s="217">
        <f>+E177*F177</f>
        <v>0</v>
      </c>
      <c r="H177" s="233"/>
      <c r="I177" s="422"/>
    </row>
    <row r="178" spans="1:9" s="234" customFormat="1" x14ac:dyDescent="0.25">
      <c r="A178" s="210"/>
      <c r="B178" s="194"/>
      <c r="C178" s="208"/>
      <c r="D178" s="209"/>
      <c r="E178" s="194"/>
      <c r="F178" s="201"/>
      <c r="G178" s="247"/>
      <c r="H178" s="233"/>
      <c r="I178" s="421"/>
    </row>
    <row r="179" spans="1:9" s="234" customFormat="1" ht="96.6" x14ac:dyDescent="0.25">
      <c r="A179" s="230">
        <v>21</v>
      </c>
      <c r="B179" s="214" t="s">
        <v>235</v>
      </c>
      <c r="C179" s="215" t="s">
        <v>234</v>
      </c>
      <c r="D179" s="216" t="s">
        <v>5</v>
      </c>
      <c r="E179" s="217">
        <v>1</v>
      </c>
      <c r="F179" s="217"/>
      <c r="G179" s="217">
        <f>+E179*F179</f>
        <v>0</v>
      </c>
      <c r="H179" s="233"/>
      <c r="I179" s="422"/>
    </row>
    <row r="180" spans="1:9" s="234" customFormat="1" x14ac:dyDescent="0.25">
      <c r="A180" s="210"/>
      <c r="B180" s="194"/>
      <c r="C180" s="208"/>
      <c r="D180" s="209"/>
      <c r="E180" s="194"/>
      <c r="F180" s="201"/>
      <c r="G180" s="247"/>
      <c r="H180" s="233"/>
      <c r="I180" s="421"/>
    </row>
    <row r="181" spans="1:9" s="234" customFormat="1" ht="96.6" x14ac:dyDescent="0.25">
      <c r="A181" s="230">
        <v>22</v>
      </c>
      <c r="B181" s="214" t="s">
        <v>237</v>
      </c>
      <c r="C181" s="215" t="s">
        <v>236</v>
      </c>
      <c r="D181" s="216" t="s">
        <v>5</v>
      </c>
      <c r="E181" s="217">
        <v>6</v>
      </c>
      <c r="F181" s="217"/>
      <c r="G181" s="217">
        <f>+E181*F181</f>
        <v>0</v>
      </c>
      <c r="H181" s="233"/>
      <c r="I181" s="422"/>
    </row>
    <row r="182" spans="1:9" s="234" customFormat="1" x14ac:dyDescent="0.25">
      <c r="A182" s="210"/>
      <c r="B182" s="194"/>
      <c r="C182" s="208"/>
      <c r="D182" s="209"/>
      <c r="E182" s="194"/>
      <c r="F182" s="201"/>
      <c r="G182" s="247"/>
      <c r="H182" s="233"/>
      <c r="I182" s="421"/>
    </row>
    <row r="183" spans="1:9" s="234" customFormat="1" ht="96.6" x14ac:dyDescent="0.25">
      <c r="A183" s="230">
        <v>23</v>
      </c>
      <c r="B183" s="214" t="s">
        <v>239</v>
      </c>
      <c r="C183" s="215" t="s">
        <v>238</v>
      </c>
      <c r="D183" s="216" t="s">
        <v>5</v>
      </c>
      <c r="E183" s="217">
        <v>1</v>
      </c>
      <c r="F183" s="217"/>
      <c r="G183" s="217">
        <f>+E183*F183</f>
        <v>0</v>
      </c>
      <c r="H183" s="233"/>
      <c r="I183" s="422"/>
    </row>
    <row r="184" spans="1:9" s="234" customFormat="1" x14ac:dyDescent="0.25">
      <c r="A184" s="210"/>
      <c r="B184" s="194"/>
      <c r="C184" s="208"/>
      <c r="D184" s="209"/>
      <c r="E184" s="194"/>
      <c r="F184" s="201"/>
      <c r="G184" s="247"/>
      <c r="H184" s="233"/>
      <c r="I184" s="421"/>
    </row>
    <row r="185" spans="1:9" s="234" customFormat="1" ht="96.6" x14ac:dyDescent="0.25">
      <c r="A185" s="230">
        <v>24</v>
      </c>
      <c r="B185" s="214" t="s">
        <v>241</v>
      </c>
      <c r="C185" s="215" t="s">
        <v>240</v>
      </c>
      <c r="D185" s="216" t="s">
        <v>5</v>
      </c>
      <c r="E185" s="217">
        <v>2</v>
      </c>
      <c r="F185" s="217"/>
      <c r="G185" s="217">
        <f>+E185*F185</f>
        <v>0</v>
      </c>
      <c r="H185" s="233"/>
      <c r="I185" s="422"/>
    </row>
    <row r="186" spans="1:9" s="234" customFormat="1" x14ac:dyDescent="0.25">
      <c r="A186" s="210"/>
      <c r="B186" s="194"/>
      <c r="C186" s="208"/>
      <c r="D186" s="209"/>
      <c r="E186" s="194"/>
      <c r="F186" s="201"/>
      <c r="G186" s="247"/>
      <c r="H186" s="233"/>
      <c r="I186" s="421"/>
    </row>
    <row r="187" spans="1:9" s="234" customFormat="1" ht="96.6" x14ac:dyDescent="0.25">
      <c r="A187" s="230">
        <v>25</v>
      </c>
      <c r="B187" s="214" t="s">
        <v>242</v>
      </c>
      <c r="C187" s="215" t="s">
        <v>243</v>
      </c>
      <c r="D187" s="216" t="s">
        <v>5</v>
      </c>
      <c r="E187" s="217">
        <v>1</v>
      </c>
      <c r="F187" s="217"/>
      <c r="G187" s="217">
        <f>+E187*F187</f>
        <v>0</v>
      </c>
      <c r="H187" s="233"/>
      <c r="I187" s="422"/>
    </row>
    <row r="188" spans="1:9" s="234" customFormat="1" x14ac:dyDescent="0.25">
      <c r="A188" s="210"/>
      <c r="B188" s="194"/>
      <c r="C188" s="208"/>
      <c r="D188" s="209"/>
      <c r="E188" s="194"/>
      <c r="F188" s="201"/>
      <c r="G188" s="247"/>
      <c r="H188" s="233"/>
      <c r="I188" s="421"/>
    </row>
    <row r="189" spans="1:9" s="234" customFormat="1" ht="96.6" x14ac:dyDescent="0.25">
      <c r="A189" s="230">
        <v>26</v>
      </c>
      <c r="B189" s="214" t="s">
        <v>301</v>
      </c>
      <c r="C189" s="215" t="s">
        <v>302</v>
      </c>
      <c r="D189" s="216" t="s">
        <v>5</v>
      </c>
      <c r="E189" s="217">
        <v>1</v>
      </c>
      <c r="F189" s="217"/>
      <c r="G189" s="217">
        <f>+E189*F189</f>
        <v>0</v>
      </c>
      <c r="H189" s="233"/>
      <c r="I189" s="422"/>
    </row>
    <row r="190" spans="1:9" s="234" customFormat="1" x14ac:dyDescent="0.25">
      <c r="A190" s="210"/>
      <c r="B190" s="194"/>
      <c r="C190" s="208"/>
      <c r="D190" s="209"/>
      <c r="E190" s="194"/>
      <c r="F190" s="201"/>
      <c r="G190" s="247"/>
      <c r="H190" s="233"/>
      <c r="I190" s="421"/>
    </row>
    <row r="191" spans="1:9" s="234" customFormat="1" ht="96.6" x14ac:dyDescent="0.25">
      <c r="A191" s="230">
        <v>27</v>
      </c>
      <c r="B191" s="214" t="s">
        <v>244</v>
      </c>
      <c r="C191" s="215" t="s">
        <v>303</v>
      </c>
      <c r="D191" s="216" t="s">
        <v>5</v>
      </c>
      <c r="E191" s="217">
        <v>1</v>
      </c>
      <c r="F191" s="217"/>
      <c r="G191" s="217">
        <f>+E191*F191</f>
        <v>0</v>
      </c>
      <c r="H191" s="233"/>
      <c r="I191" s="422"/>
    </row>
    <row r="192" spans="1:9" s="234" customFormat="1" x14ac:dyDescent="0.25">
      <c r="A192" s="210"/>
      <c r="B192" s="194"/>
      <c r="C192" s="208"/>
      <c r="D192" s="209"/>
      <c r="E192" s="194"/>
      <c r="F192" s="201"/>
      <c r="G192" s="247"/>
      <c r="H192" s="233"/>
      <c r="I192" s="421"/>
    </row>
    <row r="193" spans="1:10" s="234" customFormat="1" ht="193.2" x14ac:dyDescent="0.25">
      <c r="A193" s="230">
        <v>28</v>
      </c>
      <c r="B193" s="214" t="s">
        <v>245</v>
      </c>
      <c r="C193" s="215" t="s">
        <v>304</v>
      </c>
      <c r="D193" s="216" t="s">
        <v>5</v>
      </c>
      <c r="E193" s="217">
        <v>5</v>
      </c>
      <c r="F193" s="217"/>
      <c r="G193" s="217">
        <f>+E193*F193</f>
        <v>0</v>
      </c>
      <c r="H193" s="233"/>
      <c r="I193" s="422"/>
      <c r="J193" s="258"/>
    </row>
    <row r="194" spans="1:10" s="234" customFormat="1" x14ac:dyDescent="0.25">
      <c r="A194" s="210"/>
      <c r="B194" s="194"/>
      <c r="C194" s="208"/>
      <c r="D194" s="209"/>
      <c r="E194" s="194"/>
      <c r="F194" s="201"/>
      <c r="G194" s="247"/>
      <c r="H194" s="233"/>
      <c r="I194" s="421"/>
    </row>
    <row r="195" spans="1:10" s="234" customFormat="1" ht="69" x14ac:dyDescent="0.25">
      <c r="A195" s="230">
        <v>29</v>
      </c>
      <c r="B195" s="214">
        <v>44323</v>
      </c>
      <c r="C195" s="215" t="s">
        <v>127</v>
      </c>
      <c r="D195" s="216" t="s">
        <v>5</v>
      </c>
      <c r="E195" s="217">
        <v>11</v>
      </c>
      <c r="F195" s="217"/>
      <c r="G195" s="217">
        <f>+E195*F195</f>
        <v>0</v>
      </c>
      <c r="H195" s="233"/>
      <c r="I195" s="422"/>
    </row>
    <row r="196" spans="1:10" s="234" customFormat="1" x14ac:dyDescent="0.25">
      <c r="A196" s="210"/>
      <c r="B196" s="194"/>
      <c r="C196" s="208"/>
      <c r="D196" s="209"/>
      <c r="E196" s="194"/>
      <c r="F196" s="201"/>
      <c r="G196" s="247"/>
      <c r="H196" s="233"/>
      <c r="I196" s="421"/>
    </row>
    <row r="197" spans="1:10" s="234" customFormat="1" ht="41.4" x14ac:dyDescent="0.25">
      <c r="A197" s="230">
        <v>30</v>
      </c>
      <c r="B197" s="214">
        <v>44797</v>
      </c>
      <c r="C197" s="215" t="s">
        <v>78</v>
      </c>
      <c r="D197" s="216" t="s">
        <v>5</v>
      </c>
      <c r="E197" s="217">
        <v>17</v>
      </c>
      <c r="F197" s="217"/>
      <c r="G197" s="217">
        <f>+E197*F197</f>
        <v>0</v>
      </c>
      <c r="H197" s="233"/>
      <c r="I197" s="422"/>
      <c r="J197" s="258"/>
    </row>
    <row r="198" spans="1:10" s="234" customFormat="1" x14ac:dyDescent="0.25">
      <c r="A198" s="210"/>
      <c r="B198" s="194"/>
      <c r="C198" s="208"/>
      <c r="D198" s="209"/>
      <c r="E198" s="194"/>
      <c r="F198" s="201"/>
      <c r="G198" s="247"/>
      <c r="H198" s="233"/>
      <c r="I198" s="421"/>
    </row>
    <row r="199" spans="1:10" s="234" customFormat="1" ht="41.4" x14ac:dyDescent="0.25">
      <c r="A199" s="230">
        <v>31</v>
      </c>
      <c r="B199" s="214">
        <v>44798</v>
      </c>
      <c r="C199" s="215" t="s">
        <v>77</v>
      </c>
      <c r="D199" s="216" t="s">
        <v>5</v>
      </c>
      <c r="E199" s="217">
        <v>11</v>
      </c>
      <c r="F199" s="217"/>
      <c r="G199" s="217">
        <f>+E199*F199</f>
        <v>0</v>
      </c>
      <c r="H199" s="233"/>
      <c r="I199" s="422"/>
    </row>
    <row r="200" spans="1:10" s="234" customFormat="1" x14ac:dyDescent="0.25">
      <c r="A200" s="210"/>
      <c r="B200" s="194"/>
      <c r="C200" s="208"/>
      <c r="D200" s="209"/>
      <c r="E200" s="194"/>
      <c r="F200" s="201"/>
      <c r="G200" s="247"/>
      <c r="H200" s="233"/>
      <c r="I200" s="421"/>
    </row>
    <row r="201" spans="1:10" s="234" customFormat="1" ht="41.4" x14ac:dyDescent="0.25">
      <c r="A201" s="230">
        <v>31</v>
      </c>
      <c r="B201" s="214">
        <v>44799</v>
      </c>
      <c r="C201" s="215" t="s">
        <v>79</v>
      </c>
      <c r="D201" s="216" t="s">
        <v>5</v>
      </c>
      <c r="E201" s="217">
        <v>2</v>
      </c>
      <c r="F201" s="217"/>
      <c r="G201" s="217">
        <f>+E201*F201</f>
        <v>0</v>
      </c>
      <c r="H201" s="233"/>
      <c r="I201" s="422"/>
    </row>
    <row r="202" spans="1:10" s="234" customFormat="1" x14ac:dyDescent="0.25">
      <c r="A202" s="210"/>
      <c r="B202" s="194"/>
      <c r="C202" s="208"/>
      <c r="D202" s="209"/>
      <c r="E202" s="194"/>
      <c r="F202" s="201"/>
      <c r="G202" s="247"/>
      <c r="H202" s="233"/>
      <c r="I202" s="421"/>
    </row>
    <row r="203" spans="1:10" s="234" customFormat="1" ht="69" x14ac:dyDescent="0.25">
      <c r="A203" s="230">
        <v>32</v>
      </c>
      <c r="B203" s="214" t="s">
        <v>246</v>
      </c>
      <c r="C203" s="215" t="s">
        <v>55</v>
      </c>
      <c r="D203" s="216" t="s">
        <v>5</v>
      </c>
      <c r="E203" s="217">
        <v>11</v>
      </c>
      <c r="F203" s="217"/>
      <c r="G203" s="217">
        <f>+E203*F203</f>
        <v>0</v>
      </c>
      <c r="H203" s="233"/>
      <c r="I203" s="422"/>
    </row>
    <row r="204" spans="1:10" s="234" customFormat="1" x14ac:dyDescent="0.25">
      <c r="A204" s="210"/>
      <c r="B204" s="194"/>
      <c r="C204" s="208"/>
      <c r="D204" s="209"/>
      <c r="E204" s="194"/>
      <c r="F204" s="201"/>
      <c r="G204" s="247"/>
      <c r="H204" s="233"/>
      <c r="I204" s="421"/>
    </row>
    <row r="205" spans="1:10" s="234" customFormat="1" ht="69" x14ac:dyDescent="0.25">
      <c r="A205" s="230">
        <v>33</v>
      </c>
      <c r="B205" s="214" t="s">
        <v>247</v>
      </c>
      <c r="C205" s="215" t="s">
        <v>109</v>
      </c>
      <c r="D205" s="216" t="s">
        <v>5</v>
      </c>
      <c r="E205" s="217">
        <v>6</v>
      </c>
      <c r="F205" s="217"/>
      <c r="G205" s="217">
        <f>+E205*F205</f>
        <v>0</v>
      </c>
      <c r="H205" s="233"/>
      <c r="I205" s="422"/>
    </row>
    <row r="206" spans="1:10" s="234" customFormat="1" x14ac:dyDescent="0.25">
      <c r="A206" s="210"/>
      <c r="B206" s="194"/>
      <c r="C206" s="208"/>
      <c r="D206" s="209"/>
      <c r="E206" s="194"/>
      <c r="F206" s="201"/>
      <c r="G206" s="247"/>
      <c r="H206" s="233"/>
      <c r="I206" s="421"/>
    </row>
    <row r="207" spans="1:10" s="234" customFormat="1" ht="165.6" x14ac:dyDescent="0.25">
      <c r="A207" s="230">
        <v>34</v>
      </c>
      <c r="B207" s="214">
        <v>44951</v>
      </c>
      <c r="C207" s="215" t="s">
        <v>315</v>
      </c>
      <c r="D207" s="216" t="s">
        <v>5</v>
      </c>
      <c r="E207" s="217">
        <v>5</v>
      </c>
      <c r="F207" s="217"/>
      <c r="G207" s="217">
        <f>+E207*F207</f>
        <v>0</v>
      </c>
      <c r="H207" s="233"/>
      <c r="I207" s="422"/>
    </row>
    <row r="208" spans="1:10" s="234" customFormat="1" x14ac:dyDescent="0.25">
      <c r="A208" s="210"/>
      <c r="B208" s="194"/>
      <c r="C208" s="208"/>
      <c r="D208" s="209"/>
      <c r="E208" s="194"/>
      <c r="F208" s="201"/>
      <c r="G208" s="247"/>
      <c r="H208" s="233"/>
      <c r="I208" s="421"/>
    </row>
    <row r="209" spans="1:11" s="234" customFormat="1" ht="165.6" x14ac:dyDescent="0.25">
      <c r="A209" s="230">
        <v>35</v>
      </c>
      <c r="B209" s="214">
        <v>44952</v>
      </c>
      <c r="C209" s="215" t="s">
        <v>316</v>
      </c>
      <c r="D209" s="216" t="s">
        <v>5</v>
      </c>
      <c r="E209" s="217">
        <v>9</v>
      </c>
      <c r="F209" s="217"/>
      <c r="G209" s="217">
        <f>+E209*F209</f>
        <v>0</v>
      </c>
      <c r="H209" s="233"/>
      <c r="I209" s="422"/>
    </row>
    <row r="210" spans="1:11" s="234" customFormat="1" x14ac:dyDescent="0.25">
      <c r="A210" s="210"/>
      <c r="B210" s="194"/>
      <c r="C210" s="208"/>
      <c r="D210" s="209"/>
      <c r="E210" s="194"/>
      <c r="F210" s="201"/>
      <c r="G210" s="247"/>
      <c r="H210" s="233"/>
      <c r="I210" s="421"/>
    </row>
    <row r="211" spans="1:11" s="234" customFormat="1" ht="262.2" x14ac:dyDescent="0.25">
      <c r="A211" s="230">
        <v>36</v>
      </c>
      <c r="B211" s="214">
        <v>44971</v>
      </c>
      <c r="C211" s="215" t="s">
        <v>317</v>
      </c>
      <c r="D211" s="216" t="s">
        <v>5</v>
      </c>
      <c r="E211" s="217">
        <v>1</v>
      </c>
      <c r="F211" s="217"/>
      <c r="G211" s="217">
        <f>+E211*F211</f>
        <v>0</v>
      </c>
      <c r="H211" s="233"/>
      <c r="I211" s="422"/>
    </row>
    <row r="212" spans="1:11" s="234" customFormat="1" x14ac:dyDescent="0.25">
      <c r="A212" s="210"/>
      <c r="B212" s="194"/>
      <c r="C212" s="208"/>
      <c r="D212" s="209"/>
      <c r="E212" s="194"/>
      <c r="F212" s="201"/>
      <c r="G212" s="247"/>
      <c r="H212" s="233"/>
      <c r="I212" s="421"/>
    </row>
    <row r="213" spans="1:11" s="234" customFormat="1" ht="276" x14ac:dyDescent="0.25">
      <c r="A213" s="230">
        <v>37</v>
      </c>
      <c r="B213" s="214">
        <v>44972</v>
      </c>
      <c r="C213" s="215" t="s">
        <v>318</v>
      </c>
      <c r="D213" s="216" t="s">
        <v>5</v>
      </c>
      <c r="E213" s="217">
        <v>3</v>
      </c>
      <c r="F213" s="217"/>
      <c r="G213" s="217">
        <f>+E213*F213</f>
        <v>0</v>
      </c>
      <c r="H213" s="233"/>
      <c r="I213" s="422"/>
      <c r="K213" s="258">
        <f>SUM(E205:E213)</f>
        <v>24</v>
      </c>
    </row>
    <row r="214" spans="1:11" s="234" customFormat="1" x14ac:dyDescent="0.25">
      <c r="A214" s="210"/>
      <c r="B214" s="194"/>
      <c r="C214" s="208"/>
      <c r="D214" s="209"/>
      <c r="E214" s="194"/>
      <c r="F214" s="201"/>
      <c r="G214" s="247"/>
      <c r="H214" s="233"/>
      <c r="I214" s="421"/>
    </row>
    <row r="215" spans="1:11" s="234" customFormat="1" x14ac:dyDescent="0.25">
      <c r="A215" s="207" t="s">
        <v>52</v>
      </c>
      <c r="B215" s="194"/>
      <c r="C215" s="208"/>
      <c r="D215" s="209"/>
      <c r="E215" s="194"/>
      <c r="F215" s="201"/>
      <c r="G215" s="247"/>
      <c r="H215" s="233"/>
      <c r="I215" s="422"/>
    </row>
    <row r="216" spans="1:11" s="234" customFormat="1" x14ac:dyDescent="0.25">
      <c r="A216" s="210"/>
      <c r="B216" s="194"/>
      <c r="C216" s="208"/>
      <c r="D216" s="209"/>
      <c r="E216" s="194"/>
      <c r="F216" s="201"/>
      <c r="G216" s="247"/>
      <c r="H216" s="233"/>
      <c r="I216" s="421"/>
    </row>
    <row r="217" spans="1:11" s="234" customFormat="1" ht="96.6" x14ac:dyDescent="0.25">
      <c r="A217" s="230">
        <v>38</v>
      </c>
      <c r="B217" s="214" t="s">
        <v>266</v>
      </c>
      <c r="C217" s="215" t="s">
        <v>326</v>
      </c>
      <c r="D217" s="216" t="s">
        <v>25</v>
      </c>
      <c r="E217" s="217">
        <v>13.5</v>
      </c>
      <c r="F217" s="217"/>
      <c r="G217" s="217">
        <f>+E217*F217</f>
        <v>0</v>
      </c>
      <c r="H217" s="233"/>
      <c r="I217" s="422"/>
    </row>
    <row r="218" spans="1:11" s="234" customFormat="1" x14ac:dyDescent="0.25">
      <c r="A218" s="210"/>
      <c r="B218" s="194"/>
      <c r="C218" s="208"/>
      <c r="D218" s="209"/>
      <c r="E218" s="194"/>
      <c r="F218" s="201"/>
      <c r="G218" s="247"/>
      <c r="H218" s="233"/>
      <c r="I218" s="421"/>
    </row>
    <row r="219" spans="1:11" s="234" customFormat="1" ht="96.6" x14ac:dyDescent="0.25">
      <c r="A219" s="230">
        <v>36</v>
      </c>
      <c r="B219" s="214" t="s">
        <v>267</v>
      </c>
      <c r="C219" s="215" t="s">
        <v>327</v>
      </c>
      <c r="D219" s="216" t="s">
        <v>25</v>
      </c>
      <c r="E219" s="217">
        <v>5</v>
      </c>
      <c r="F219" s="217"/>
      <c r="G219" s="217">
        <f>+E219*F219</f>
        <v>0</v>
      </c>
      <c r="H219" s="233"/>
      <c r="I219" s="422"/>
    </row>
    <row r="220" spans="1:11" s="234" customFormat="1" x14ac:dyDescent="0.25">
      <c r="A220" s="210"/>
      <c r="B220" s="194"/>
      <c r="C220" s="208"/>
      <c r="D220" s="209"/>
      <c r="E220" s="194"/>
      <c r="F220" s="201"/>
      <c r="G220" s="247"/>
      <c r="H220" s="233"/>
      <c r="I220" s="421"/>
    </row>
    <row r="221" spans="1:11" s="234" customFormat="1" ht="110.4" x14ac:dyDescent="0.25">
      <c r="A221" s="230">
        <v>38</v>
      </c>
      <c r="B221" s="214" t="s">
        <v>268</v>
      </c>
      <c r="C221" s="215" t="s">
        <v>328</v>
      </c>
      <c r="D221" s="216" t="s">
        <v>25</v>
      </c>
      <c r="E221" s="217">
        <v>16.5</v>
      </c>
      <c r="F221" s="217"/>
      <c r="G221" s="217">
        <f>+E221*F221</f>
        <v>0</v>
      </c>
      <c r="H221" s="233"/>
      <c r="I221" s="422"/>
    </row>
    <row r="222" spans="1:11" s="234" customFormat="1" x14ac:dyDescent="0.25">
      <c r="A222" s="210"/>
      <c r="B222" s="194"/>
      <c r="C222" s="208"/>
      <c r="D222" s="209"/>
      <c r="E222" s="194"/>
      <c r="F222" s="201"/>
      <c r="G222" s="247"/>
      <c r="H222" s="233"/>
      <c r="I222" s="421"/>
    </row>
    <row r="223" spans="1:11" s="234" customFormat="1" ht="82.8" x14ac:dyDescent="0.25">
      <c r="A223" s="230">
        <v>39</v>
      </c>
      <c r="B223" s="214" t="s">
        <v>269</v>
      </c>
      <c r="C223" s="215" t="s">
        <v>74</v>
      </c>
      <c r="D223" s="216" t="s">
        <v>5</v>
      </c>
      <c r="E223" s="217">
        <v>3</v>
      </c>
      <c r="F223" s="217"/>
      <c r="G223" s="217">
        <f>+E223*F223</f>
        <v>0</v>
      </c>
      <c r="H223" s="233"/>
      <c r="I223" s="422"/>
    </row>
    <row r="224" spans="1:11" s="234" customFormat="1" x14ac:dyDescent="0.25">
      <c r="A224" s="210"/>
      <c r="B224" s="194"/>
      <c r="C224" s="208"/>
      <c r="D224" s="209"/>
      <c r="E224" s="194"/>
      <c r="F224" s="201"/>
      <c r="G224" s="247"/>
      <c r="H224" s="233"/>
      <c r="I224" s="421"/>
    </row>
    <row r="225" spans="1:9" s="234" customFormat="1" ht="82.8" x14ac:dyDescent="0.25">
      <c r="A225" s="230">
        <v>37</v>
      </c>
      <c r="B225" s="214" t="s">
        <v>270</v>
      </c>
      <c r="C225" s="215" t="s">
        <v>75</v>
      </c>
      <c r="D225" s="216" t="s">
        <v>5</v>
      </c>
      <c r="E225" s="217">
        <v>2</v>
      </c>
      <c r="F225" s="217"/>
      <c r="G225" s="217">
        <f>+E225*F225</f>
        <v>0</v>
      </c>
      <c r="H225" s="233"/>
      <c r="I225" s="422"/>
    </row>
    <row r="226" spans="1:9" s="234" customFormat="1" x14ac:dyDescent="0.25">
      <c r="A226" s="210"/>
      <c r="B226" s="194"/>
      <c r="C226" s="208"/>
      <c r="D226" s="209"/>
      <c r="E226" s="194"/>
      <c r="F226" s="201"/>
      <c r="G226" s="247"/>
      <c r="H226" s="233"/>
      <c r="I226" s="421"/>
    </row>
    <row r="227" spans="1:9" s="234" customFormat="1" ht="82.8" x14ac:dyDescent="0.25">
      <c r="A227" s="230">
        <v>39</v>
      </c>
      <c r="B227" s="214" t="s">
        <v>271</v>
      </c>
      <c r="C227" s="215" t="s">
        <v>76</v>
      </c>
      <c r="D227" s="216" t="s">
        <v>5</v>
      </c>
      <c r="E227" s="217">
        <v>2</v>
      </c>
      <c r="F227" s="217"/>
      <c r="G227" s="217">
        <f>+E227*F227</f>
        <v>0</v>
      </c>
      <c r="H227" s="233"/>
      <c r="I227" s="422"/>
    </row>
    <row r="228" spans="1:9" s="234" customFormat="1" ht="14.4" thickBot="1" x14ac:dyDescent="0.3">
      <c r="A228" s="210"/>
      <c r="B228" s="194"/>
      <c r="C228" s="208"/>
      <c r="D228" s="209"/>
      <c r="E228" s="194"/>
      <c r="F228" s="201"/>
      <c r="G228" s="247"/>
      <c r="H228" s="233"/>
      <c r="I228" s="421"/>
    </row>
    <row r="229" spans="1:9" s="234" customFormat="1" ht="15" thickTop="1" thickBot="1" x14ac:dyDescent="0.3">
      <c r="A229" s="210"/>
      <c r="B229" s="194"/>
      <c r="C229" s="208"/>
      <c r="D229" s="209"/>
      <c r="E229" s="220" t="s">
        <v>4</v>
      </c>
      <c r="F229" s="221"/>
      <c r="G229" s="246">
        <f>SUM(G135:G227)</f>
        <v>0</v>
      </c>
      <c r="H229" s="233"/>
      <c r="I229" s="422"/>
    </row>
    <row r="230" spans="1:9" s="234" customFormat="1" ht="14.4" thickTop="1" x14ac:dyDescent="0.25">
      <c r="A230" s="210"/>
      <c r="B230" s="194"/>
      <c r="C230" s="208"/>
      <c r="D230" s="209"/>
      <c r="E230" s="194"/>
      <c r="F230" s="201"/>
      <c r="G230" s="247"/>
      <c r="H230" s="233"/>
      <c r="I230" s="421"/>
    </row>
    <row r="231" spans="1:9" s="234" customFormat="1" x14ac:dyDescent="0.25">
      <c r="A231" s="108" t="s">
        <v>28</v>
      </c>
      <c r="B231" s="194"/>
      <c r="C231" s="208"/>
      <c r="D231" s="209"/>
      <c r="E231" s="194"/>
      <c r="F231" s="201"/>
      <c r="G231" s="247"/>
      <c r="H231" s="233"/>
      <c r="I231" s="422"/>
    </row>
    <row r="232" spans="1:9" s="234" customFormat="1" x14ac:dyDescent="0.25">
      <c r="A232" s="96"/>
      <c r="B232" s="194"/>
      <c r="C232" s="208"/>
      <c r="D232" s="209"/>
      <c r="E232" s="194"/>
      <c r="F232" s="201"/>
      <c r="G232" s="247"/>
      <c r="H232" s="233"/>
      <c r="I232" s="421"/>
    </row>
    <row r="233" spans="1:9" s="234" customFormat="1" x14ac:dyDescent="0.25">
      <c r="A233" s="108" t="s">
        <v>42</v>
      </c>
      <c r="B233" s="194"/>
      <c r="C233" s="208"/>
      <c r="D233" s="209"/>
      <c r="E233" s="194"/>
      <c r="F233" s="201"/>
      <c r="G233" s="247"/>
      <c r="H233" s="233"/>
      <c r="I233" s="422"/>
    </row>
    <row r="234" spans="1:9" s="234" customFormat="1" x14ac:dyDescent="0.25">
      <c r="A234" s="96"/>
      <c r="B234" s="194"/>
      <c r="C234" s="208"/>
      <c r="D234" s="209"/>
      <c r="E234" s="194"/>
      <c r="F234" s="201"/>
      <c r="G234" s="247"/>
      <c r="H234" s="233"/>
      <c r="I234" s="421"/>
    </row>
    <row r="235" spans="1:9" s="234" customFormat="1" ht="55.2" x14ac:dyDescent="0.25">
      <c r="A235" s="135">
        <v>1</v>
      </c>
      <c r="B235" s="100">
        <v>51771</v>
      </c>
      <c r="C235" s="101" t="s">
        <v>322</v>
      </c>
      <c r="D235" s="102" t="s">
        <v>27</v>
      </c>
      <c r="E235" s="103">
        <v>96</v>
      </c>
      <c r="F235" s="103"/>
      <c r="G235" s="103">
        <f>+E235*F235</f>
        <v>0</v>
      </c>
      <c r="H235" s="233"/>
      <c r="I235" s="422"/>
    </row>
    <row r="236" spans="1:9" s="234" customFormat="1" x14ac:dyDescent="0.25">
      <c r="A236" s="210"/>
      <c r="B236" s="194"/>
      <c r="C236" s="208"/>
      <c r="D236" s="209"/>
      <c r="E236" s="194"/>
      <c r="F236" s="201"/>
      <c r="G236" s="247"/>
      <c r="H236" s="233"/>
      <c r="I236" s="421"/>
    </row>
    <row r="237" spans="1:9" s="234" customFormat="1" x14ac:dyDescent="0.25">
      <c r="A237" s="108" t="s">
        <v>43</v>
      </c>
      <c r="B237" s="194"/>
      <c r="C237" s="208"/>
      <c r="D237" s="209"/>
      <c r="E237" s="194"/>
      <c r="F237" s="201"/>
      <c r="G237" s="247"/>
      <c r="H237" s="233"/>
      <c r="I237" s="422"/>
    </row>
    <row r="238" spans="1:9" s="234" customFormat="1" x14ac:dyDescent="0.25">
      <c r="A238" s="210"/>
      <c r="B238" s="194"/>
      <c r="C238" s="208"/>
      <c r="D238" s="209"/>
      <c r="E238" s="194"/>
      <c r="F238" s="201"/>
      <c r="G238" s="247"/>
      <c r="H238" s="233"/>
      <c r="I238" s="421"/>
    </row>
    <row r="239" spans="1:9" s="234" customFormat="1" ht="96.6" x14ac:dyDescent="0.25">
      <c r="A239" s="135">
        <v>2</v>
      </c>
      <c r="B239" s="100">
        <v>52222</v>
      </c>
      <c r="C239" s="101" t="s">
        <v>324</v>
      </c>
      <c r="D239" s="102" t="s">
        <v>45</v>
      </c>
      <c r="E239" s="103">
        <v>2383</v>
      </c>
      <c r="F239" s="103"/>
      <c r="G239" s="103">
        <f>+E239*F239</f>
        <v>0</v>
      </c>
      <c r="H239" s="233"/>
      <c r="I239" s="422"/>
    </row>
    <row r="240" spans="1:9" s="234" customFormat="1" x14ac:dyDescent="0.25">
      <c r="A240" s="96"/>
      <c r="B240" s="115"/>
      <c r="C240" s="105"/>
      <c r="D240" s="106"/>
      <c r="E240" s="115"/>
      <c r="F240" s="51"/>
      <c r="G240" s="145"/>
      <c r="H240" s="233"/>
      <c r="I240" s="421"/>
    </row>
    <row r="241" spans="1:9" s="234" customFormat="1" x14ac:dyDescent="0.25">
      <c r="A241" s="108" t="s">
        <v>46</v>
      </c>
      <c r="B241" s="194"/>
      <c r="C241" s="208"/>
      <c r="D241" s="209"/>
      <c r="E241" s="194"/>
      <c r="F241" s="201"/>
      <c r="G241" s="247"/>
      <c r="H241" s="233"/>
      <c r="I241" s="422"/>
    </row>
    <row r="242" spans="1:9" s="234" customFormat="1" x14ac:dyDescent="0.25">
      <c r="A242" s="210"/>
      <c r="B242" s="194"/>
      <c r="C242" s="208"/>
      <c r="D242" s="209"/>
      <c r="E242" s="194"/>
      <c r="F242" s="201"/>
      <c r="G242" s="247"/>
      <c r="H242" s="233"/>
      <c r="I242" s="421"/>
    </row>
    <row r="243" spans="1:9" s="234" customFormat="1" ht="82.8" x14ac:dyDescent="0.25">
      <c r="A243" s="135">
        <v>3</v>
      </c>
      <c r="B243" s="100">
        <v>53151</v>
      </c>
      <c r="C243" s="101" t="s">
        <v>325</v>
      </c>
      <c r="D243" s="102" t="s">
        <v>26</v>
      </c>
      <c r="E243" s="103">
        <v>7</v>
      </c>
      <c r="F243" s="103"/>
      <c r="G243" s="103">
        <f>+E243*F243</f>
        <v>0</v>
      </c>
      <c r="H243" s="233"/>
      <c r="I243" s="422"/>
    </row>
    <row r="244" spans="1:9" s="234" customFormat="1" x14ac:dyDescent="0.25">
      <c r="A244" s="210"/>
      <c r="B244" s="194"/>
      <c r="C244" s="208"/>
      <c r="D244" s="209"/>
      <c r="E244" s="194"/>
      <c r="F244" s="201"/>
      <c r="G244" s="247"/>
      <c r="H244" s="233"/>
      <c r="I244" s="421"/>
    </row>
    <row r="245" spans="1:9" s="234" customFormat="1" ht="82.8" x14ac:dyDescent="0.25">
      <c r="A245" s="135">
        <v>4</v>
      </c>
      <c r="B245" s="100">
        <v>53242</v>
      </c>
      <c r="C245" s="101" t="s">
        <v>323</v>
      </c>
      <c r="D245" s="102" t="s">
        <v>26</v>
      </c>
      <c r="E245" s="103">
        <v>36</v>
      </c>
      <c r="F245" s="103"/>
      <c r="G245" s="103">
        <f>+E245*F245</f>
        <v>0</v>
      </c>
      <c r="H245" s="233"/>
      <c r="I245" s="422"/>
    </row>
    <row r="246" spans="1:9" s="234" customFormat="1" ht="14.4" thickBot="1" x14ac:dyDescent="0.3">
      <c r="A246" s="210"/>
      <c r="B246" s="194"/>
      <c r="C246" s="208"/>
      <c r="D246" s="209"/>
      <c r="E246" s="194"/>
      <c r="F246" s="201"/>
      <c r="G246" s="247"/>
      <c r="H246" s="233"/>
      <c r="I246" s="421"/>
    </row>
    <row r="247" spans="1:9" s="234" customFormat="1" ht="15" thickTop="1" thickBot="1" x14ac:dyDescent="0.3">
      <c r="A247" s="210"/>
      <c r="B247" s="194"/>
      <c r="C247" s="208"/>
      <c r="D247" s="209"/>
      <c r="E247" s="220" t="s">
        <v>4</v>
      </c>
      <c r="F247" s="221"/>
      <c r="G247" s="246">
        <f>SUM(G235:G245)</f>
        <v>0</v>
      </c>
      <c r="H247" s="233"/>
      <c r="I247" s="422"/>
    </row>
    <row r="248" spans="1:9" s="234" customFormat="1" ht="14.4" thickTop="1" x14ac:dyDescent="0.25">
      <c r="A248" s="210"/>
      <c r="B248" s="194"/>
      <c r="C248" s="208"/>
      <c r="D248" s="209"/>
      <c r="E248" s="194"/>
      <c r="F248" s="201"/>
      <c r="G248" s="247"/>
      <c r="H248" s="233"/>
      <c r="I248" s="421"/>
    </row>
    <row r="249" spans="1:9" x14ac:dyDescent="0.25">
      <c r="A249" s="207" t="s">
        <v>3</v>
      </c>
      <c r="B249" s="182"/>
      <c r="C249" s="248"/>
      <c r="D249" s="209"/>
      <c r="E249" s="201"/>
      <c r="F249" s="201"/>
      <c r="G249" s="194"/>
      <c r="H249" s="165"/>
      <c r="I249" s="422"/>
    </row>
    <row r="250" spans="1:9" x14ac:dyDescent="0.25">
      <c r="A250" s="210"/>
      <c r="B250" s="201"/>
      <c r="C250" s="208"/>
      <c r="D250" s="209"/>
      <c r="E250" s="201"/>
      <c r="F250" s="201"/>
      <c r="G250" s="194"/>
      <c r="H250" s="165"/>
    </row>
    <row r="251" spans="1:9" x14ac:dyDescent="0.25">
      <c r="A251" s="207" t="s">
        <v>15</v>
      </c>
      <c r="B251" s="191"/>
      <c r="C251" s="208"/>
      <c r="D251" s="209"/>
      <c r="E251" s="201"/>
      <c r="F251" s="201"/>
      <c r="G251" s="201"/>
      <c r="H251" s="165"/>
      <c r="I251" s="422"/>
    </row>
    <row r="252" spans="1:9" x14ac:dyDescent="0.25">
      <c r="A252" s="207"/>
      <c r="B252" s="182"/>
      <c r="C252" s="208"/>
      <c r="D252" s="209"/>
      <c r="E252" s="201"/>
      <c r="F252" s="201"/>
      <c r="G252" s="201"/>
      <c r="H252" s="165"/>
    </row>
    <row r="253" spans="1:9" ht="96.6" x14ac:dyDescent="0.25">
      <c r="A253" s="230">
        <v>1</v>
      </c>
      <c r="B253" s="214">
        <v>79311</v>
      </c>
      <c r="C253" s="215" t="s">
        <v>128</v>
      </c>
      <c r="D253" s="216" t="s">
        <v>6</v>
      </c>
      <c r="E253" s="217">
        <v>50</v>
      </c>
      <c r="F253" s="217"/>
      <c r="G253" s="217">
        <f>+E253*F253</f>
        <v>0</v>
      </c>
      <c r="H253" s="165"/>
      <c r="I253" s="422"/>
    </row>
    <row r="254" spans="1:9" x14ac:dyDescent="0.25">
      <c r="A254" s="210"/>
      <c r="B254" s="209"/>
      <c r="C254" s="208"/>
      <c r="D254" s="209"/>
      <c r="E254" s="201"/>
      <c r="F254" s="201"/>
      <c r="G254" s="201"/>
      <c r="H254" s="165"/>
    </row>
    <row r="255" spans="1:9" ht="138" x14ac:dyDescent="0.25">
      <c r="A255" s="230">
        <v>2</v>
      </c>
      <c r="B255" s="214">
        <v>79351</v>
      </c>
      <c r="C255" s="215" t="s">
        <v>129</v>
      </c>
      <c r="D255" s="216" t="s">
        <v>6</v>
      </c>
      <c r="E255" s="217">
        <v>24</v>
      </c>
      <c r="F255" s="217"/>
      <c r="G255" s="217">
        <f>+E255*F255</f>
        <v>0</v>
      </c>
      <c r="H255" s="165"/>
      <c r="I255" s="422"/>
    </row>
    <row r="256" spans="1:9" x14ac:dyDescent="0.25">
      <c r="A256" s="210"/>
      <c r="B256" s="209"/>
      <c r="C256" s="208"/>
      <c r="D256" s="209"/>
      <c r="E256" s="201"/>
      <c r="F256" s="201"/>
      <c r="G256" s="201"/>
      <c r="H256" s="165"/>
    </row>
    <row r="257" spans="1:9" ht="27.6" x14ac:dyDescent="0.25">
      <c r="A257" s="230">
        <v>3</v>
      </c>
      <c r="B257" s="100" t="s">
        <v>297</v>
      </c>
      <c r="C257" s="101" t="s">
        <v>53</v>
      </c>
      <c r="D257" s="102" t="s">
        <v>5</v>
      </c>
      <c r="E257" s="103">
        <v>1</v>
      </c>
      <c r="F257" s="103"/>
      <c r="G257" s="103">
        <f>+E257*F257</f>
        <v>0</v>
      </c>
      <c r="H257" s="165"/>
      <c r="I257" s="422"/>
    </row>
    <row r="258" spans="1:9" ht="14.4" thickBot="1" x14ac:dyDescent="0.3">
      <c r="A258" s="210"/>
      <c r="B258" s="209"/>
      <c r="C258" s="208"/>
      <c r="D258" s="209"/>
      <c r="E258" s="201"/>
      <c r="F258" s="201"/>
      <c r="G258" s="201"/>
      <c r="H258" s="165"/>
    </row>
    <row r="259" spans="1:9" ht="15" thickTop="1" thickBot="1" x14ac:dyDescent="0.3">
      <c r="A259" s="210"/>
      <c r="B259" s="194"/>
      <c r="C259" s="208"/>
      <c r="D259" s="209"/>
      <c r="E259" s="220" t="s">
        <v>4</v>
      </c>
      <c r="F259" s="221"/>
      <c r="G259" s="222">
        <f>SUM(G253:G257)</f>
        <v>0</v>
      </c>
      <c r="H259" s="165"/>
    </row>
    <row r="260" spans="1:9" ht="14.4" thickTop="1" x14ac:dyDescent="0.25">
      <c r="A260" s="210"/>
      <c r="B260" s="209"/>
      <c r="C260" s="208"/>
      <c r="D260" s="209"/>
      <c r="E260" s="201"/>
      <c r="F260" s="201"/>
      <c r="G260" s="194"/>
      <c r="H260" s="165"/>
    </row>
    <row r="261" spans="1:9" x14ac:dyDescent="0.25">
      <c r="A261" s="253"/>
      <c r="B261" s="182"/>
      <c r="C261" s="208"/>
      <c r="D261" s="209"/>
      <c r="E261" s="201"/>
      <c r="F261" s="201"/>
      <c r="G261" s="201"/>
      <c r="H261" s="165"/>
    </row>
    <row r="262" spans="1:9" x14ac:dyDescent="0.25">
      <c r="A262" s="254"/>
      <c r="C262" s="255"/>
      <c r="D262" s="256"/>
      <c r="E262" s="257"/>
      <c r="F262" s="257"/>
      <c r="G262" s="258"/>
    </row>
    <row r="263" spans="1:9" x14ac:dyDescent="0.25">
      <c r="A263" s="254"/>
      <c r="C263" s="234"/>
      <c r="D263" s="234"/>
      <c r="E263" s="258"/>
      <c r="F263" s="260"/>
      <c r="G263" s="260"/>
    </row>
    <row r="264" spans="1:9" x14ac:dyDescent="0.25">
      <c r="A264" s="254"/>
      <c r="C264" s="234"/>
      <c r="D264" s="234"/>
      <c r="E264" s="258"/>
      <c r="F264" s="260"/>
      <c r="G264" s="260"/>
    </row>
    <row r="265" spans="1:9" x14ac:dyDescent="0.25">
      <c r="A265" s="259"/>
      <c r="C265" s="202"/>
      <c r="D265" s="164"/>
      <c r="E265" s="260"/>
      <c r="F265" s="260"/>
      <c r="G265" s="260"/>
    </row>
    <row r="266" spans="1:9" x14ac:dyDescent="0.25">
      <c r="C266" s="202"/>
      <c r="D266" s="164"/>
      <c r="E266" s="260"/>
      <c r="F266" s="260"/>
      <c r="G266" s="260"/>
    </row>
    <row r="267" spans="1:9" x14ac:dyDescent="0.25">
      <c r="C267" s="202"/>
      <c r="D267" s="164"/>
      <c r="E267" s="260"/>
      <c r="F267" s="260"/>
      <c r="G267" s="260"/>
    </row>
    <row r="268" spans="1:9" x14ac:dyDescent="0.25">
      <c r="C268" s="202"/>
      <c r="D268" s="164"/>
      <c r="E268" s="260"/>
      <c r="F268" s="260"/>
    </row>
    <row r="269" spans="1:9" x14ac:dyDescent="0.25">
      <c r="C269" s="202"/>
      <c r="D269" s="164"/>
      <c r="E269" s="260"/>
      <c r="F269" s="260"/>
    </row>
    <row r="272" spans="1:9" x14ac:dyDescent="0.25">
      <c r="C272" s="252"/>
    </row>
    <row r="273" spans="1:16" x14ac:dyDescent="0.25">
      <c r="C273" s="261"/>
    </row>
    <row r="274" spans="1:16" x14ac:dyDescent="0.25">
      <c r="G274" s="260"/>
    </row>
    <row r="275" spans="1:16" x14ac:dyDescent="0.25">
      <c r="G275" s="260"/>
    </row>
    <row r="276" spans="1:16" x14ac:dyDescent="0.25">
      <c r="C276" s="259"/>
      <c r="D276" s="202"/>
      <c r="F276" s="260"/>
      <c r="G276" s="260"/>
    </row>
    <row r="277" spans="1:16" x14ac:dyDescent="0.25">
      <c r="C277" s="259"/>
      <c r="D277" s="202"/>
      <c r="F277" s="260"/>
    </row>
    <row r="278" spans="1:16" s="202" customFormat="1" x14ac:dyDescent="0.25">
      <c r="A278" s="249"/>
      <c r="B278" s="250"/>
      <c r="C278" s="259"/>
      <c r="F278" s="260"/>
      <c r="H278" s="164"/>
      <c r="I278" s="421"/>
      <c r="J278" s="164"/>
      <c r="K278" s="164"/>
      <c r="L278" s="164"/>
      <c r="M278" s="164"/>
      <c r="N278" s="164"/>
      <c r="O278" s="164"/>
      <c r="P278" s="164"/>
    </row>
  </sheetData>
  <mergeCells count="1">
    <mergeCell ref="A9:G9"/>
  </mergeCells>
  <pageMargins left="0.98425196850393704" right="0.78740157480314965" top="0.9055118110236221" bottom="1.0629921259842521" header="0.51181102362204722" footer="0.78740157480314965"/>
  <pageSetup paperSize="9" scale="96" firstPageNumber="24" orientation="portrait" useFirstPageNumber="1" horizontalDpi="300" verticalDpi="300" r:id="rId1"/>
  <headerFooter alignWithMargins="0">
    <oddHeader>&amp;R&amp;A</oddHeader>
    <oddFooter>&amp;L7460.0014.00&amp;C&amp;"Times New Roman,Navadno"&amp;12 004.0105  T.2  Stran &amp;P</oddFooter>
  </headerFooter>
  <rowBreaks count="1" manualBreakCount="1">
    <brk id="9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zoomScaleSheetLayoutView="100" workbookViewId="0">
      <selection activeCell="F19" sqref="F19:F23"/>
    </sheetView>
  </sheetViews>
  <sheetFormatPr defaultRowHeight="13.8" x14ac:dyDescent="0.25"/>
  <cols>
    <col min="1" max="1" width="3.44140625" style="249" customWidth="1"/>
    <col min="2" max="2" width="8.5546875" style="293" customWidth="1"/>
    <col min="3" max="3" width="32.33203125" style="251" customWidth="1"/>
    <col min="4" max="4" width="4.33203125" style="252" customWidth="1"/>
    <col min="5" max="5" width="13.33203125" style="259" customWidth="1"/>
    <col min="6" max="6" width="11.6640625" style="202" customWidth="1"/>
    <col min="7" max="7" width="15.6640625" style="202" customWidth="1"/>
    <col min="8" max="256" width="9.109375" style="164"/>
    <col min="257" max="257" width="3.44140625" style="164" customWidth="1"/>
    <col min="258" max="258" width="8.5546875" style="164" customWidth="1"/>
    <col min="259" max="259" width="32.33203125" style="164" customWidth="1"/>
    <col min="260" max="260" width="4.33203125" style="164" customWidth="1"/>
    <col min="261" max="261" width="13.33203125" style="164" customWidth="1"/>
    <col min="262" max="262" width="11.6640625" style="164" customWidth="1"/>
    <col min="263" max="263" width="15.6640625" style="164" customWidth="1"/>
    <col min="264" max="512" width="9.109375" style="164"/>
    <col min="513" max="513" width="3.44140625" style="164" customWidth="1"/>
    <col min="514" max="514" width="8.5546875" style="164" customWidth="1"/>
    <col min="515" max="515" width="32.33203125" style="164" customWidth="1"/>
    <col min="516" max="516" width="4.33203125" style="164" customWidth="1"/>
    <col min="517" max="517" width="13.33203125" style="164" customWidth="1"/>
    <col min="518" max="518" width="11.6640625" style="164" customWidth="1"/>
    <col min="519" max="519" width="15.6640625" style="164" customWidth="1"/>
    <col min="520" max="768" width="9.109375" style="164"/>
    <col min="769" max="769" width="3.44140625" style="164" customWidth="1"/>
    <col min="770" max="770" width="8.5546875" style="164" customWidth="1"/>
    <col min="771" max="771" width="32.33203125" style="164" customWidth="1"/>
    <col min="772" max="772" width="4.33203125" style="164" customWidth="1"/>
    <col min="773" max="773" width="13.33203125" style="164" customWidth="1"/>
    <col min="774" max="774" width="11.6640625" style="164" customWidth="1"/>
    <col min="775" max="775" width="15.6640625" style="164" customWidth="1"/>
    <col min="776" max="1024" width="9.109375" style="164"/>
    <col min="1025" max="1025" width="3.44140625" style="164" customWidth="1"/>
    <col min="1026" max="1026" width="8.5546875" style="164" customWidth="1"/>
    <col min="1027" max="1027" width="32.33203125" style="164" customWidth="1"/>
    <col min="1028" max="1028" width="4.33203125" style="164" customWidth="1"/>
    <col min="1029" max="1029" width="13.33203125" style="164" customWidth="1"/>
    <col min="1030" max="1030" width="11.6640625" style="164" customWidth="1"/>
    <col min="1031" max="1031" width="15.6640625" style="164" customWidth="1"/>
    <col min="1032" max="1280" width="9.109375" style="164"/>
    <col min="1281" max="1281" width="3.44140625" style="164" customWidth="1"/>
    <col min="1282" max="1282" width="8.5546875" style="164" customWidth="1"/>
    <col min="1283" max="1283" width="32.33203125" style="164" customWidth="1"/>
    <col min="1284" max="1284" width="4.33203125" style="164" customWidth="1"/>
    <col min="1285" max="1285" width="13.33203125" style="164" customWidth="1"/>
    <col min="1286" max="1286" width="11.6640625" style="164" customWidth="1"/>
    <col min="1287" max="1287" width="15.6640625" style="164" customWidth="1"/>
    <col min="1288" max="1536" width="9.109375" style="164"/>
    <col min="1537" max="1537" width="3.44140625" style="164" customWidth="1"/>
    <col min="1538" max="1538" width="8.5546875" style="164" customWidth="1"/>
    <col min="1539" max="1539" width="32.33203125" style="164" customWidth="1"/>
    <col min="1540" max="1540" width="4.33203125" style="164" customWidth="1"/>
    <col min="1541" max="1541" width="13.33203125" style="164" customWidth="1"/>
    <col min="1542" max="1542" width="11.6640625" style="164" customWidth="1"/>
    <col min="1543" max="1543" width="15.6640625" style="164" customWidth="1"/>
    <col min="1544" max="1792" width="9.109375" style="164"/>
    <col min="1793" max="1793" width="3.44140625" style="164" customWidth="1"/>
    <col min="1794" max="1794" width="8.5546875" style="164" customWidth="1"/>
    <col min="1795" max="1795" width="32.33203125" style="164" customWidth="1"/>
    <col min="1796" max="1796" width="4.33203125" style="164" customWidth="1"/>
    <col min="1797" max="1797" width="13.33203125" style="164" customWidth="1"/>
    <col min="1798" max="1798" width="11.6640625" style="164" customWidth="1"/>
    <col min="1799" max="1799" width="15.6640625" style="164" customWidth="1"/>
    <col min="1800" max="2048" width="9.109375" style="164"/>
    <col min="2049" max="2049" width="3.44140625" style="164" customWidth="1"/>
    <col min="2050" max="2050" width="8.5546875" style="164" customWidth="1"/>
    <col min="2051" max="2051" width="32.33203125" style="164" customWidth="1"/>
    <col min="2052" max="2052" width="4.33203125" style="164" customWidth="1"/>
    <col min="2053" max="2053" width="13.33203125" style="164" customWidth="1"/>
    <col min="2054" max="2054" width="11.6640625" style="164" customWidth="1"/>
    <col min="2055" max="2055" width="15.6640625" style="164" customWidth="1"/>
    <col min="2056" max="2304" width="9.109375" style="164"/>
    <col min="2305" max="2305" width="3.44140625" style="164" customWidth="1"/>
    <col min="2306" max="2306" width="8.5546875" style="164" customWidth="1"/>
    <col min="2307" max="2307" width="32.33203125" style="164" customWidth="1"/>
    <col min="2308" max="2308" width="4.33203125" style="164" customWidth="1"/>
    <col min="2309" max="2309" width="13.33203125" style="164" customWidth="1"/>
    <col min="2310" max="2310" width="11.6640625" style="164" customWidth="1"/>
    <col min="2311" max="2311" width="15.6640625" style="164" customWidth="1"/>
    <col min="2312" max="2560" width="9.109375" style="164"/>
    <col min="2561" max="2561" width="3.44140625" style="164" customWidth="1"/>
    <col min="2562" max="2562" width="8.5546875" style="164" customWidth="1"/>
    <col min="2563" max="2563" width="32.33203125" style="164" customWidth="1"/>
    <col min="2564" max="2564" width="4.33203125" style="164" customWidth="1"/>
    <col min="2565" max="2565" width="13.33203125" style="164" customWidth="1"/>
    <col min="2566" max="2566" width="11.6640625" style="164" customWidth="1"/>
    <col min="2567" max="2567" width="15.6640625" style="164" customWidth="1"/>
    <col min="2568" max="2816" width="9.109375" style="164"/>
    <col min="2817" max="2817" width="3.44140625" style="164" customWidth="1"/>
    <col min="2818" max="2818" width="8.5546875" style="164" customWidth="1"/>
    <col min="2819" max="2819" width="32.33203125" style="164" customWidth="1"/>
    <col min="2820" max="2820" width="4.33203125" style="164" customWidth="1"/>
    <col min="2821" max="2821" width="13.33203125" style="164" customWidth="1"/>
    <col min="2822" max="2822" width="11.6640625" style="164" customWidth="1"/>
    <col min="2823" max="2823" width="15.6640625" style="164" customWidth="1"/>
    <col min="2824" max="3072" width="9.109375" style="164"/>
    <col min="3073" max="3073" width="3.44140625" style="164" customWidth="1"/>
    <col min="3074" max="3074" width="8.5546875" style="164" customWidth="1"/>
    <col min="3075" max="3075" width="32.33203125" style="164" customWidth="1"/>
    <col min="3076" max="3076" width="4.33203125" style="164" customWidth="1"/>
    <col min="3077" max="3077" width="13.33203125" style="164" customWidth="1"/>
    <col min="3078" max="3078" width="11.6640625" style="164" customWidth="1"/>
    <col min="3079" max="3079" width="15.6640625" style="164" customWidth="1"/>
    <col min="3080" max="3328" width="9.109375" style="164"/>
    <col min="3329" max="3329" width="3.44140625" style="164" customWidth="1"/>
    <col min="3330" max="3330" width="8.5546875" style="164" customWidth="1"/>
    <col min="3331" max="3331" width="32.33203125" style="164" customWidth="1"/>
    <col min="3332" max="3332" width="4.33203125" style="164" customWidth="1"/>
    <col min="3333" max="3333" width="13.33203125" style="164" customWidth="1"/>
    <col min="3334" max="3334" width="11.6640625" style="164" customWidth="1"/>
    <col min="3335" max="3335" width="15.6640625" style="164" customWidth="1"/>
    <col min="3336" max="3584" width="9.109375" style="164"/>
    <col min="3585" max="3585" width="3.44140625" style="164" customWidth="1"/>
    <col min="3586" max="3586" width="8.5546875" style="164" customWidth="1"/>
    <col min="3587" max="3587" width="32.33203125" style="164" customWidth="1"/>
    <col min="3588" max="3588" width="4.33203125" style="164" customWidth="1"/>
    <col min="3589" max="3589" width="13.33203125" style="164" customWidth="1"/>
    <col min="3590" max="3590" width="11.6640625" style="164" customWidth="1"/>
    <col min="3591" max="3591" width="15.6640625" style="164" customWidth="1"/>
    <col min="3592" max="3840" width="9.109375" style="164"/>
    <col min="3841" max="3841" width="3.44140625" style="164" customWidth="1"/>
    <col min="3842" max="3842" width="8.5546875" style="164" customWidth="1"/>
    <col min="3843" max="3843" width="32.33203125" style="164" customWidth="1"/>
    <col min="3844" max="3844" width="4.33203125" style="164" customWidth="1"/>
    <col min="3845" max="3845" width="13.33203125" style="164" customWidth="1"/>
    <col min="3846" max="3846" width="11.6640625" style="164" customWidth="1"/>
    <col min="3847" max="3847" width="15.6640625" style="164" customWidth="1"/>
    <col min="3848" max="4096" width="9.109375" style="164"/>
    <col min="4097" max="4097" width="3.44140625" style="164" customWidth="1"/>
    <col min="4098" max="4098" width="8.5546875" style="164" customWidth="1"/>
    <col min="4099" max="4099" width="32.33203125" style="164" customWidth="1"/>
    <col min="4100" max="4100" width="4.33203125" style="164" customWidth="1"/>
    <col min="4101" max="4101" width="13.33203125" style="164" customWidth="1"/>
    <col min="4102" max="4102" width="11.6640625" style="164" customWidth="1"/>
    <col min="4103" max="4103" width="15.6640625" style="164" customWidth="1"/>
    <col min="4104" max="4352" width="9.109375" style="164"/>
    <col min="4353" max="4353" width="3.44140625" style="164" customWidth="1"/>
    <col min="4354" max="4354" width="8.5546875" style="164" customWidth="1"/>
    <col min="4355" max="4355" width="32.33203125" style="164" customWidth="1"/>
    <col min="4356" max="4356" width="4.33203125" style="164" customWidth="1"/>
    <col min="4357" max="4357" width="13.33203125" style="164" customWidth="1"/>
    <col min="4358" max="4358" width="11.6640625" style="164" customWidth="1"/>
    <col min="4359" max="4359" width="15.6640625" style="164" customWidth="1"/>
    <col min="4360" max="4608" width="9.109375" style="164"/>
    <col min="4609" max="4609" width="3.44140625" style="164" customWidth="1"/>
    <col min="4610" max="4610" width="8.5546875" style="164" customWidth="1"/>
    <col min="4611" max="4611" width="32.33203125" style="164" customWidth="1"/>
    <col min="4612" max="4612" width="4.33203125" style="164" customWidth="1"/>
    <col min="4613" max="4613" width="13.33203125" style="164" customWidth="1"/>
    <col min="4614" max="4614" width="11.6640625" style="164" customWidth="1"/>
    <col min="4615" max="4615" width="15.6640625" style="164" customWidth="1"/>
    <col min="4616" max="4864" width="9.109375" style="164"/>
    <col min="4865" max="4865" width="3.44140625" style="164" customWidth="1"/>
    <col min="4866" max="4866" width="8.5546875" style="164" customWidth="1"/>
    <col min="4867" max="4867" width="32.33203125" style="164" customWidth="1"/>
    <col min="4868" max="4868" width="4.33203125" style="164" customWidth="1"/>
    <col min="4869" max="4869" width="13.33203125" style="164" customWidth="1"/>
    <col min="4870" max="4870" width="11.6640625" style="164" customWidth="1"/>
    <col min="4871" max="4871" width="15.6640625" style="164" customWidth="1"/>
    <col min="4872" max="5120" width="9.109375" style="164"/>
    <col min="5121" max="5121" width="3.44140625" style="164" customWidth="1"/>
    <col min="5122" max="5122" width="8.5546875" style="164" customWidth="1"/>
    <col min="5123" max="5123" width="32.33203125" style="164" customWidth="1"/>
    <col min="5124" max="5124" width="4.33203125" style="164" customWidth="1"/>
    <col min="5125" max="5125" width="13.33203125" style="164" customWidth="1"/>
    <col min="5126" max="5126" width="11.6640625" style="164" customWidth="1"/>
    <col min="5127" max="5127" width="15.6640625" style="164" customWidth="1"/>
    <col min="5128" max="5376" width="9.109375" style="164"/>
    <col min="5377" max="5377" width="3.44140625" style="164" customWidth="1"/>
    <col min="5378" max="5378" width="8.5546875" style="164" customWidth="1"/>
    <col min="5379" max="5379" width="32.33203125" style="164" customWidth="1"/>
    <col min="5380" max="5380" width="4.33203125" style="164" customWidth="1"/>
    <col min="5381" max="5381" width="13.33203125" style="164" customWidth="1"/>
    <col min="5382" max="5382" width="11.6640625" style="164" customWidth="1"/>
    <col min="5383" max="5383" width="15.6640625" style="164" customWidth="1"/>
    <col min="5384" max="5632" width="9.109375" style="164"/>
    <col min="5633" max="5633" width="3.44140625" style="164" customWidth="1"/>
    <col min="5634" max="5634" width="8.5546875" style="164" customWidth="1"/>
    <col min="5635" max="5635" width="32.33203125" style="164" customWidth="1"/>
    <col min="5636" max="5636" width="4.33203125" style="164" customWidth="1"/>
    <col min="5637" max="5637" width="13.33203125" style="164" customWidth="1"/>
    <col min="5638" max="5638" width="11.6640625" style="164" customWidth="1"/>
    <col min="5639" max="5639" width="15.6640625" style="164" customWidth="1"/>
    <col min="5640" max="5888" width="9.109375" style="164"/>
    <col min="5889" max="5889" width="3.44140625" style="164" customWidth="1"/>
    <col min="5890" max="5890" width="8.5546875" style="164" customWidth="1"/>
    <col min="5891" max="5891" width="32.33203125" style="164" customWidth="1"/>
    <col min="5892" max="5892" width="4.33203125" style="164" customWidth="1"/>
    <col min="5893" max="5893" width="13.33203125" style="164" customWidth="1"/>
    <col min="5894" max="5894" width="11.6640625" style="164" customWidth="1"/>
    <col min="5895" max="5895" width="15.6640625" style="164" customWidth="1"/>
    <col min="5896" max="6144" width="9.109375" style="164"/>
    <col min="6145" max="6145" width="3.44140625" style="164" customWidth="1"/>
    <col min="6146" max="6146" width="8.5546875" style="164" customWidth="1"/>
    <col min="6147" max="6147" width="32.33203125" style="164" customWidth="1"/>
    <col min="6148" max="6148" width="4.33203125" style="164" customWidth="1"/>
    <col min="6149" max="6149" width="13.33203125" style="164" customWidth="1"/>
    <col min="6150" max="6150" width="11.6640625" style="164" customWidth="1"/>
    <col min="6151" max="6151" width="15.6640625" style="164" customWidth="1"/>
    <col min="6152" max="6400" width="9.109375" style="164"/>
    <col min="6401" max="6401" width="3.44140625" style="164" customWidth="1"/>
    <col min="6402" max="6402" width="8.5546875" style="164" customWidth="1"/>
    <col min="6403" max="6403" width="32.33203125" style="164" customWidth="1"/>
    <col min="6404" max="6404" width="4.33203125" style="164" customWidth="1"/>
    <col min="6405" max="6405" width="13.33203125" style="164" customWidth="1"/>
    <col min="6406" max="6406" width="11.6640625" style="164" customWidth="1"/>
    <col min="6407" max="6407" width="15.6640625" style="164" customWidth="1"/>
    <col min="6408" max="6656" width="9.109375" style="164"/>
    <col min="6657" max="6657" width="3.44140625" style="164" customWidth="1"/>
    <col min="6658" max="6658" width="8.5546875" style="164" customWidth="1"/>
    <col min="6659" max="6659" width="32.33203125" style="164" customWidth="1"/>
    <col min="6660" max="6660" width="4.33203125" style="164" customWidth="1"/>
    <col min="6661" max="6661" width="13.33203125" style="164" customWidth="1"/>
    <col min="6662" max="6662" width="11.6640625" style="164" customWidth="1"/>
    <col min="6663" max="6663" width="15.6640625" style="164" customWidth="1"/>
    <col min="6664" max="6912" width="9.109375" style="164"/>
    <col min="6913" max="6913" width="3.44140625" style="164" customWidth="1"/>
    <col min="6914" max="6914" width="8.5546875" style="164" customWidth="1"/>
    <col min="6915" max="6915" width="32.33203125" style="164" customWidth="1"/>
    <col min="6916" max="6916" width="4.33203125" style="164" customWidth="1"/>
    <col min="6917" max="6917" width="13.33203125" style="164" customWidth="1"/>
    <col min="6918" max="6918" width="11.6640625" style="164" customWidth="1"/>
    <col min="6919" max="6919" width="15.6640625" style="164" customWidth="1"/>
    <col min="6920" max="7168" width="9.109375" style="164"/>
    <col min="7169" max="7169" width="3.44140625" style="164" customWidth="1"/>
    <col min="7170" max="7170" width="8.5546875" style="164" customWidth="1"/>
    <col min="7171" max="7171" width="32.33203125" style="164" customWidth="1"/>
    <col min="7172" max="7172" width="4.33203125" style="164" customWidth="1"/>
    <col min="7173" max="7173" width="13.33203125" style="164" customWidth="1"/>
    <col min="7174" max="7174" width="11.6640625" style="164" customWidth="1"/>
    <col min="7175" max="7175" width="15.6640625" style="164" customWidth="1"/>
    <col min="7176" max="7424" width="9.109375" style="164"/>
    <col min="7425" max="7425" width="3.44140625" style="164" customWidth="1"/>
    <col min="7426" max="7426" width="8.5546875" style="164" customWidth="1"/>
    <col min="7427" max="7427" width="32.33203125" style="164" customWidth="1"/>
    <col min="7428" max="7428" width="4.33203125" style="164" customWidth="1"/>
    <col min="7429" max="7429" width="13.33203125" style="164" customWidth="1"/>
    <col min="7430" max="7430" width="11.6640625" style="164" customWidth="1"/>
    <col min="7431" max="7431" width="15.6640625" style="164" customWidth="1"/>
    <col min="7432" max="7680" width="9.109375" style="164"/>
    <col min="7681" max="7681" width="3.44140625" style="164" customWidth="1"/>
    <col min="7682" max="7682" width="8.5546875" style="164" customWidth="1"/>
    <col min="7683" max="7683" width="32.33203125" style="164" customWidth="1"/>
    <col min="7684" max="7684" width="4.33203125" style="164" customWidth="1"/>
    <col min="7685" max="7685" width="13.33203125" style="164" customWidth="1"/>
    <col min="7686" max="7686" width="11.6640625" style="164" customWidth="1"/>
    <col min="7687" max="7687" width="15.6640625" style="164" customWidth="1"/>
    <col min="7688" max="7936" width="9.109375" style="164"/>
    <col min="7937" max="7937" width="3.44140625" style="164" customWidth="1"/>
    <col min="7938" max="7938" width="8.5546875" style="164" customWidth="1"/>
    <col min="7939" max="7939" width="32.33203125" style="164" customWidth="1"/>
    <col min="7940" max="7940" width="4.33203125" style="164" customWidth="1"/>
    <col min="7941" max="7941" width="13.33203125" style="164" customWidth="1"/>
    <col min="7942" max="7942" width="11.6640625" style="164" customWidth="1"/>
    <col min="7943" max="7943" width="15.6640625" style="164" customWidth="1"/>
    <col min="7944" max="8192" width="9.109375" style="164"/>
    <col min="8193" max="8193" width="3.44140625" style="164" customWidth="1"/>
    <col min="8194" max="8194" width="8.5546875" style="164" customWidth="1"/>
    <col min="8195" max="8195" width="32.33203125" style="164" customWidth="1"/>
    <col min="8196" max="8196" width="4.33203125" style="164" customWidth="1"/>
    <col min="8197" max="8197" width="13.33203125" style="164" customWidth="1"/>
    <col min="8198" max="8198" width="11.6640625" style="164" customWidth="1"/>
    <col min="8199" max="8199" width="15.6640625" style="164" customWidth="1"/>
    <col min="8200" max="8448" width="9.109375" style="164"/>
    <col min="8449" max="8449" width="3.44140625" style="164" customWidth="1"/>
    <col min="8450" max="8450" width="8.5546875" style="164" customWidth="1"/>
    <col min="8451" max="8451" width="32.33203125" style="164" customWidth="1"/>
    <col min="8452" max="8452" width="4.33203125" style="164" customWidth="1"/>
    <col min="8453" max="8453" width="13.33203125" style="164" customWidth="1"/>
    <col min="8454" max="8454" width="11.6640625" style="164" customWidth="1"/>
    <col min="8455" max="8455" width="15.6640625" style="164" customWidth="1"/>
    <col min="8456" max="8704" width="9.109375" style="164"/>
    <col min="8705" max="8705" width="3.44140625" style="164" customWidth="1"/>
    <col min="8706" max="8706" width="8.5546875" style="164" customWidth="1"/>
    <col min="8707" max="8707" width="32.33203125" style="164" customWidth="1"/>
    <col min="8708" max="8708" width="4.33203125" style="164" customWidth="1"/>
    <col min="8709" max="8709" width="13.33203125" style="164" customWidth="1"/>
    <col min="8710" max="8710" width="11.6640625" style="164" customWidth="1"/>
    <col min="8711" max="8711" width="15.6640625" style="164" customWidth="1"/>
    <col min="8712" max="8960" width="9.109375" style="164"/>
    <col min="8961" max="8961" width="3.44140625" style="164" customWidth="1"/>
    <col min="8962" max="8962" width="8.5546875" style="164" customWidth="1"/>
    <col min="8963" max="8963" width="32.33203125" style="164" customWidth="1"/>
    <col min="8964" max="8964" width="4.33203125" style="164" customWidth="1"/>
    <col min="8965" max="8965" width="13.33203125" style="164" customWidth="1"/>
    <col min="8966" max="8966" width="11.6640625" style="164" customWidth="1"/>
    <col min="8967" max="8967" width="15.6640625" style="164" customWidth="1"/>
    <col min="8968" max="9216" width="9.109375" style="164"/>
    <col min="9217" max="9217" width="3.44140625" style="164" customWidth="1"/>
    <col min="9218" max="9218" width="8.5546875" style="164" customWidth="1"/>
    <col min="9219" max="9219" width="32.33203125" style="164" customWidth="1"/>
    <col min="9220" max="9220" width="4.33203125" style="164" customWidth="1"/>
    <col min="9221" max="9221" width="13.33203125" style="164" customWidth="1"/>
    <col min="9222" max="9222" width="11.6640625" style="164" customWidth="1"/>
    <col min="9223" max="9223" width="15.6640625" style="164" customWidth="1"/>
    <col min="9224" max="9472" width="9.109375" style="164"/>
    <col min="9473" max="9473" width="3.44140625" style="164" customWidth="1"/>
    <col min="9474" max="9474" width="8.5546875" style="164" customWidth="1"/>
    <col min="9475" max="9475" width="32.33203125" style="164" customWidth="1"/>
    <col min="9476" max="9476" width="4.33203125" style="164" customWidth="1"/>
    <col min="9477" max="9477" width="13.33203125" style="164" customWidth="1"/>
    <col min="9478" max="9478" width="11.6640625" style="164" customWidth="1"/>
    <col min="9479" max="9479" width="15.6640625" style="164" customWidth="1"/>
    <col min="9480" max="9728" width="9.109375" style="164"/>
    <col min="9729" max="9729" width="3.44140625" style="164" customWidth="1"/>
    <col min="9730" max="9730" width="8.5546875" style="164" customWidth="1"/>
    <col min="9731" max="9731" width="32.33203125" style="164" customWidth="1"/>
    <col min="9732" max="9732" width="4.33203125" style="164" customWidth="1"/>
    <col min="9733" max="9733" width="13.33203125" style="164" customWidth="1"/>
    <col min="9734" max="9734" width="11.6640625" style="164" customWidth="1"/>
    <col min="9735" max="9735" width="15.6640625" style="164" customWidth="1"/>
    <col min="9736" max="9984" width="9.109375" style="164"/>
    <col min="9985" max="9985" width="3.44140625" style="164" customWidth="1"/>
    <col min="9986" max="9986" width="8.5546875" style="164" customWidth="1"/>
    <col min="9987" max="9987" width="32.33203125" style="164" customWidth="1"/>
    <col min="9988" max="9988" width="4.33203125" style="164" customWidth="1"/>
    <col min="9989" max="9989" width="13.33203125" style="164" customWidth="1"/>
    <col min="9990" max="9990" width="11.6640625" style="164" customWidth="1"/>
    <col min="9991" max="9991" width="15.6640625" style="164" customWidth="1"/>
    <col min="9992" max="10240" width="9.109375" style="164"/>
    <col min="10241" max="10241" width="3.44140625" style="164" customWidth="1"/>
    <col min="10242" max="10242" width="8.5546875" style="164" customWidth="1"/>
    <col min="10243" max="10243" width="32.33203125" style="164" customWidth="1"/>
    <col min="10244" max="10244" width="4.33203125" style="164" customWidth="1"/>
    <col min="10245" max="10245" width="13.33203125" style="164" customWidth="1"/>
    <col min="10246" max="10246" width="11.6640625" style="164" customWidth="1"/>
    <col min="10247" max="10247" width="15.6640625" style="164" customWidth="1"/>
    <col min="10248" max="10496" width="9.109375" style="164"/>
    <col min="10497" max="10497" width="3.44140625" style="164" customWidth="1"/>
    <col min="10498" max="10498" width="8.5546875" style="164" customWidth="1"/>
    <col min="10499" max="10499" width="32.33203125" style="164" customWidth="1"/>
    <col min="10500" max="10500" width="4.33203125" style="164" customWidth="1"/>
    <col min="10501" max="10501" width="13.33203125" style="164" customWidth="1"/>
    <col min="10502" max="10502" width="11.6640625" style="164" customWidth="1"/>
    <col min="10503" max="10503" width="15.6640625" style="164" customWidth="1"/>
    <col min="10504" max="10752" width="9.109375" style="164"/>
    <col min="10753" max="10753" width="3.44140625" style="164" customWidth="1"/>
    <col min="10754" max="10754" width="8.5546875" style="164" customWidth="1"/>
    <col min="10755" max="10755" width="32.33203125" style="164" customWidth="1"/>
    <col min="10756" max="10756" width="4.33203125" style="164" customWidth="1"/>
    <col min="10757" max="10757" width="13.33203125" style="164" customWidth="1"/>
    <col min="10758" max="10758" width="11.6640625" style="164" customWidth="1"/>
    <col min="10759" max="10759" width="15.6640625" style="164" customWidth="1"/>
    <col min="10760" max="11008" width="9.109375" style="164"/>
    <col min="11009" max="11009" width="3.44140625" style="164" customWidth="1"/>
    <col min="11010" max="11010" width="8.5546875" style="164" customWidth="1"/>
    <col min="11011" max="11011" width="32.33203125" style="164" customWidth="1"/>
    <col min="11012" max="11012" width="4.33203125" style="164" customWidth="1"/>
    <col min="11013" max="11013" width="13.33203125" style="164" customWidth="1"/>
    <col min="11014" max="11014" width="11.6640625" style="164" customWidth="1"/>
    <col min="11015" max="11015" width="15.6640625" style="164" customWidth="1"/>
    <col min="11016" max="11264" width="9.109375" style="164"/>
    <col min="11265" max="11265" width="3.44140625" style="164" customWidth="1"/>
    <col min="11266" max="11266" width="8.5546875" style="164" customWidth="1"/>
    <col min="11267" max="11267" width="32.33203125" style="164" customWidth="1"/>
    <col min="11268" max="11268" width="4.33203125" style="164" customWidth="1"/>
    <col min="11269" max="11269" width="13.33203125" style="164" customWidth="1"/>
    <col min="11270" max="11270" width="11.6640625" style="164" customWidth="1"/>
    <col min="11271" max="11271" width="15.6640625" style="164" customWidth="1"/>
    <col min="11272" max="11520" width="9.109375" style="164"/>
    <col min="11521" max="11521" width="3.44140625" style="164" customWidth="1"/>
    <col min="11522" max="11522" width="8.5546875" style="164" customWidth="1"/>
    <col min="11523" max="11523" width="32.33203125" style="164" customWidth="1"/>
    <col min="11524" max="11524" width="4.33203125" style="164" customWidth="1"/>
    <col min="11525" max="11525" width="13.33203125" style="164" customWidth="1"/>
    <col min="11526" max="11526" width="11.6640625" style="164" customWidth="1"/>
    <col min="11527" max="11527" width="15.6640625" style="164" customWidth="1"/>
    <col min="11528" max="11776" width="9.109375" style="164"/>
    <col min="11777" max="11777" width="3.44140625" style="164" customWidth="1"/>
    <col min="11778" max="11778" width="8.5546875" style="164" customWidth="1"/>
    <col min="11779" max="11779" width="32.33203125" style="164" customWidth="1"/>
    <col min="11780" max="11780" width="4.33203125" style="164" customWidth="1"/>
    <col min="11781" max="11781" width="13.33203125" style="164" customWidth="1"/>
    <col min="11782" max="11782" width="11.6640625" style="164" customWidth="1"/>
    <col min="11783" max="11783" width="15.6640625" style="164" customWidth="1"/>
    <col min="11784" max="12032" width="9.109375" style="164"/>
    <col min="12033" max="12033" width="3.44140625" style="164" customWidth="1"/>
    <col min="12034" max="12034" width="8.5546875" style="164" customWidth="1"/>
    <col min="12035" max="12035" width="32.33203125" style="164" customWidth="1"/>
    <col min="12036" max="12036" width="4.33203125" style="164" customWidth="1"/>
    <col min="12037" max="12037" width="13.33203125" style="164" customWidth="1"/>
    <col min="12038" max="12038" width="11.6640625" style="164" customWidth="1"/>
    <col min="12039" max="12039" width="15.6640625" style="164" customWidth="1"/>
    <col min="12040" max="12288" width="9.109375" style="164"/>
    <col min="12289" max="12289" width="3.44140625" style="164" customWidth="1"/>
    <col min="12290" max="12290" width="8.5546875" style="164" customWidth="1"/>
    <col min="12291" max="12291" width="32.33203125" style="164" customWidth="1"/>
    <col min="12292" max="12292" width="4.33203125" style="164" customWidth="1"/>
    <col min="12293" max="12293" width="13.33203125" style="164" customWidth="1"/>
    <col min="12294" max="12294" width="11.6640625" style="164" customWidth="1"/>
    <col min="12295" max="12295" width="15.6640625" style="164" customWidth="1"/>
    <col min="12296" max="12544" width="9.109375" style="164"/>
    <col min="12545" max="12545" width="3.44140625" style="164" customWidth="1"/>
    <col min="12546" max="12546" width="8.5546875" style="164" customWidth="1"/>
    <col min="12547" max="12547" width="32.33203125" style="164" customWidth="1"/>
    <col min="12548" max="12548" width="4.33203125" style="164" customWidth="1"/>
    <col min="12549" max="12549" width="13.33203125" style="164" customWidth="1"/>
    <col min="12550" max="12550" width="11.6640625" style="164" customWidth="1"/>
    <col min="12551" max="12551" width="15.6640625" style="164" customWidth="1"/>
    <col min="12552" max="12800" width="9.109375" style="164"/>
    <col min="12801" max="12801" width="3.44140625" style="164" customWidth="1"/>
    <col min="12802" max="12802" width="8.5546875" style="164" customWidth="1"/>
    <col min="12803" max="12803" width="32.33203125" style="164" customWidth="1"/>
    <col min="12804" max="12804" width="4.33203125" style="164" customWidth="1"/>
    <col min="12805" max="12805" width="13.33203125" style="164" customWidth="1"/>
    <col min="12806" max="12806" width="11.6640625" style="164" customWidth="1"/>
    <col min="12807" max="12807" width="15.6640625" style="164" customWidth="1"/>
    <col min="12808" max="13056" width="9.109375" style="164"/>
    <col min="13057" max="13057" width="3.44140625" style="164" customWidth="1"/>
    <col min="13058" max="13058" width="8.5546875" style="164" customWidth="1"/>
    <col min="13059" max="13059" width="32.33203125" style="164" customWidth="1"/>
    <col min="13060" max="13060" width="4.33203125" style="164" customWidth="1"/>
    <col min="13061" max="13061" width="13.33203125" style="164" customWidth="1"/>
    <col min="13062" max="13062" width="11.6640625" style="164" customWidth="1"/>
    <col min="13063" max="13063" width="15.6640625" style="164" customWidth="1"/>
    <col min="13064" max="13312" width="9.109375" style="164"/>
    <col min="13313" max="13313" width="3.44140625" style="164" customWidth="1"/>
    <col min="13314" max="13314" width="8.5546875" style="164" customWidth="1"/>
    <col min="13315" max="13315" width="32.33203125" style="164" customWidth="1"/>
    <col min="13316" max="13316" width="4.33203125" style="164" customWidth="1"/>
    <col min="13317" max="13317" width="13.33203125" style="164" customWidth="1"/>
    <col min="13318" max="13318" width="11.6640625" style="164" customWidth="1"/>
    <col min="13319" max="13319" width="15.6640625" style="164" customWidth="1"/>
    <col min="13320" max="13568" width="9.109375" style="164"/>
    <col min="13569" max="13569" width="3.44140625" style="164" customWidth="1"/>
    <col min="13570" max="13570" width="8.5546875" style="164" customWidth="1"/>
    <col min="13571" max="13571" width="32.33203125" style="164" customWidth="1"/>
    <col min="13572" max="13572" width="4.33203125" style="164" customWidth="1"/>
    <col min="13573" max="13573" width="13.33203125" style="164" customWidth="1"/>
    <col min="13574" max="13574" width="11.6640625" style="164" customWidth="1"/>
    <col min="13575" max="13575" width="15.6640625" style="164" customWidth="1"/>
    <col min="13576" max="13824" width="9.109375" style="164"/>
    <col min="13825" max="13825" width="3.44140625" style="164" customWidth="1"/>
    <col min="13826" max="13826" width="8.5546875" style="164" customWidth="1"/>
    <col min="13827" max="13827" width="32.33203125" style="164" customWidth="1"/>
    <col min="13828" max="13828" width="4.33203125" style="164" customWidth="1"/>
    <col min="13829" max="13829" width="13.33203125" style="164" customWidth="1"/>
    <col min="13830" max="13830" width="11.6640625" style="164" customWidth="1"/>
    <col min="13831" max="13831" width="15.6640625" style="164" customWidth="1"/>
    <col min="13832" max="14080" width="9.109375" style="164"/>
    <col min="14081" max="14081" width="3.44140625" style="164" customWidth="1"/>
    <col min="14082" max="14082" width="8.5546875" style="164" customWidth="1"/>
    <col min="14083" max="14083" width="32.33203125" style="164" customWidth="1"/>
    <col min="14084" max="14084" width="4.33203125" style="164" customWidth="1"/>
    <col min="14085" max="14085" width="13.33203125" style="164" customWidth="1"/>
    <col min="14086" max="14086" width="11.6640625" style="164" customWidth="1"/>
    <col min="14087" max="14087" width="15.6640625" style="164" customWidth="1"/>
    <col min="14088" max="14336" width="9.109375" style="164"/>
    <col min="14337" max="14337" width="3.44140625" style="164" customWidth="1"/>
    <col min="14338" max="14338" width="8.5546875" style="164" customWidth="1"/>
    <col min="14339" max="14339" width="32.33203125" style="164" customWidth="1"/>
    <col min="14340" max="14340" width="4.33203125" style="164" customWidth="1"/>
    <col min="14341" max="14341" width="13.33203125" style="164" customWidth="1"/>
    <col min="14342" max="14342" width="11.6640625" style="164" customWidth="1"/>
    <col min="14343" max="14343" width="15.6640625" style="164" customWidth="1"/>
    <col min="14344" max="14592" width="9.109375" style="164"/>
    <col min="14593" max="14593" width="3.44140625" style="164" customWidth="1"/>
    <col min="14594" max="14594" width="8.5546875" style="164" customWidth="1"/>
    <col min="14595" max="14595" width="32.33203125" style="164" customWidth="1"/>
    <col min="14596" max="14596" width="4.33203125" style="164" customWidth="1"/>
    <col min="14597" max="14597" width="13.33203125" style="164" customWidth="1"/>
    <col min="14598" max="14598" width="11.6640625" style="164" customWidth="1"/>
    <col min="14599" max="14599" width="15.6640625" style="164" customWidth="1"/>
    <col min="14600" max="14848" width="9.109375" style="164"/>
    <col min="14849" max="14849" width="3.44140625" style="164" customWidth="1"/>
    <col min="14850" max="14850" width="8.5546875" style="164" customWidth="1"/>
    <col min="14851" max="14851" width="32.33203125" style="164" customWidth="1"/>
    <col min="14852" max="14852" width="4.33203125" style="164" customWidth="1"/>
    <col min="14853" max="14853" width="13.33203125" style="164" customWidth="1"/>
    <col min="14854" max="14854" width="11.6640625" style="164" customWidth="1"/>
    <col min="14855" max="14855" width="15.6640625" style="164" customWidth="1"/>
    <col min="14856" max="15104" width="9.109375" style="164"/>
    <col min="15105" max="15105" width="3.44140625" style="164" customWidth="1"/>
    <col min="15106" max="15106" width="8.5546875" style="164" customWidth="1"/>
    <col min="15107" max="15107" width="32.33203125" style="164" customWidth="1"/>
    <col min="15108" max="15108" width="4.33203125" style="164" customWidth="1"/>
    <col min="15109" max="15109" width="13.33203125" style="164" customWidth="1"/>
    <col min="15110" max="15110" width="11.6640625" style="164" customWidth="1"/>
    <col min="15111" max="15111" width="15.6640625" style="164" customWidth="1"/>
    <col min="15112" max="15360" width="9.109375" style="164"/>
    <col min="15361" max="15361" width="3.44140625" style="164" customWidth="1"/>
    <col min="15362" max="15362" width="8.5546875" style="164" customWidth="1"/>
    <col min="15363" max="15363" width="32.33203125" style="164" customWidth="1"/>
    <col min="15364" max="15364" width="4.33203125" style="164" customWidth="1"/>
    <col min="15365" max="15365" width="13.33203125" style="164" customWidth="1"/>
    <col min="15366" max="15366" width="11.6640625" style="164" customWidth="1"/>
    <col min="15367" max="15367" width="15.6640625" style="164" customWidth="1"/>
    <col min="15368" max="15616" width="9.109375" style="164"/>
    <col min="15617" max="15617" width="3.44140625" style="164" customWidth="1"/>
    <col min="15618" max="15618" width="8.5546875" style="164" customWidth="1"/>
    <col min="15619" max="15619" width="32.33203125" style="164" customWidth="1"/>
    <col min="15620" max="15620" width="4.33203125" style="164" customWidth="1"/>
    <col min="15621" max="15621" width="13.33203125" style="164" customWidth="1"/>
    <col min="15622" max="15622" width="11.6640625" style="164" customWidth="1"/>
    <col min="15623" max="15623" width="15.6640625" style="164" customWidth="1"/>
    <col min="15624" max="15872" width="9.109375" style="164"/>
    <col min="15873" max="15873" width="3.44140625" style="164" customWidth="1"/>
    <col min="15874" max="15874" width="8.5546875" style="164" customWidth="1"/>
    <col min="15875" max="15875" width="32.33203125" style="164" customWidth="1"/>
    <col min="15876" max="15876" width="4.33203125" style="164" customWidth="1"/>
    <col min="15877" max="15877" width="13.33203125" style="164" customWidth="1"/>
    <col min="15878" max="15878" width="11.6640625" style="164" customWidth="1"/>
    <col min="15879" max="15879" width="15.6640625" style="164" customWidth="1"/>
    <col min="15880" max="16128" width="9.109375" style="164"/>
    <col min="16129" max="16129" width="3.44140625" style="164" customWidth="1"/>
    <col min="16130" max="16130" width="8.5546875" style="164" customWidth="1"/>
    <col min="16131" max="16131" width="32.33203125" style="164" customWidth="1"/>
    <col min="16132" max="16132" width="4.33203125" style="164" customWidth="1"/>
    <col min="16133" max="16133" width="13.33203125" style="164" customWidth="1"/>
    <col min="16134" max="16134" width="11.6640625" style="164" customWidth="1"/>
    <col min="16135" max="16135" width="15.6640625" style="164" customWidth="1"/>
    <col min="16136" max="16384" width="9.109375" style="164"/>
  </cols>
  <sheetData>
    <row r="1" spans="1:7" ht="14.4" thickTop="1" x14ac:dyDescent="0.25">
      <c r="A1" s="271" t="s">
        <v>133</v>
      </c>
      <c r="B1" s="272"/>
      <c r="C1" s="273"/>
      <c r="D1" s="274"/>
      <c r="E1" s="275"/>
      <c r="F1" s="276"/>
      <c r="G1" s="277"/>
    </row>
    <row r="2" spans="1:7" x14ac:dyDescent="0.25">
      <c r="A2" s="278" t="s">
        <v>134</v>
      </c>
      <c r="B2" s="279"/>
      <c r="C2" s="280"/>
      <c r="D2" s="281"/>
      <c r="E2" s="282"/>
      <c r="F2" s="283"/>
      <c r="G2" s="284"/>
    </row>
    <row r="3" spans="1:7" x14ac:dyDescent="0.25">
      <c r="A3" s="294" t="s">
        <v>135</v>
      </c>
      <c r="B3" s="279"/>
      <c r="C3" s="280"/>
      <c r="D3" s="281"/>
      <c r="E3" s="282"/>
      <c r="F3" s="283"/>
      <c r="G3" s="284"/>
    </row>
    <row r="4" spans="1:7" ht="14.4" thickBot="1" x14ac:dyDescent="0.3">
      <c r="A4" s="285" t="s">
        <v>359</v>
      </c>
      <c r="B4" s="286"/>
      <c r="C4" s="287"/>
      <c r="D4" s="288"/>
      <c r="E4" s="289"/>
      <c r="F4" s="290"/>
      <c r="G4" s="291"/>
    </row>
    <row r="5" spans="1:7" ht="14.4" thickTop="1" x14ac:dyDescent="0.25">
      <c r="A5" s="292"/>
      <c r="C5" s="294"/>
      <c r="D5" s="281"/>
      <c r="E5" s="282"/>
      <c r="F5" s="283"/>
      <c r="G5" s="283"/>
    </row>
    <row r="6" spans="1:7" x14ac:dyDescent="0.25">
      <c r="A6" s="292"/>
      <c r="C6" s="295"/>
      <c r="D6" s="296"/>
      <c r="E6" s="282"/>
      <c r="F6" s="283"/>
      <c r="G6" s="283"/>
    </row>
    <row r="7" spans="1:7" x14ac:dyDescent="0.25">
      <c r="A7" s="292"/>
      <c r="B7" s="279"/>
      <c r="C7" s="280"/>
      <c r="D7" s="281"/>
      <c r="E7" s="282"/>
      <c r="F7" s="283"/>
      <c r="G7" s="283"/>
    </row>
    <row r="8" spans="1:7" x14ac:dyDescent="0.25">
      <c r="A8" s="310"/>
      <c r="B8" s="311" t="s">
        <v>138</v>
      </c>
      <c r="C8" s="312"/>
      <c r="D8" s="313"/>
      <c r="E8" s="314"/>
      <c r="F8" s="315"/>
      <c r="G8" s="315"/>
    </row>
    <row r="9" spans="1:7" x14ac:dyDescent="0.25">
      <c r="A9" s="310"/>
      <c r="B9" s="311"/>
      <c r="C9" s="312"/>
      <c r="D9" s="313"/>
      <c r="E9" s="314"/>
      <c r="F9" s="315"/>
      <c r="G9" s="315"/>
    </row>
    <row r="10" spans="1:7" ht="69" customHeight="1" x14ac:dyDescent="0.25">
      <c r="A10" s="310"/>
      <c r="B10" s="454" t="s">
        <v>139</v>
      </c>
      <c r="C10" s="455"/>
      <c r="D10" s="455"/>
      <c r="E10" s="455"/>
      <c r="F10" s="455"/>
      <c r="G10" s="315"/>
    </row>
    <row r="11" spans="1:7" x14ac:dyDescent="0.25">
      <c r="A11" s="292"/>
      <c r="B11" s="279"/>
      <c r="C11" s="280"/>
      <c r="D11" s="281"/>
      <c r="E11" s="282"/>
      <c r="F11" s="283"/>
      <c r="G11" s="283"/>
    </row>
    <row r="12" spans="1:7" ht="69" customHeight="1" x14ac:dyDescent="0.25">
      <c r="A12" s="310"/>
      <c r="B12" s="459" t="s">
        <v>360</v>
      </c>
      <c r="C12" s="455"/>
      <c r="D12" s="455"/>
      <c r="E12" s="455"/>
      <c r="F12" s="455"/>
      <c r="G12" s="315"/>
    </row>
    <row r="13" spans="1:7" x14ac:dyDescent="0.25">
      <c r="A13" s="292"/>
      <c r="B13" s="279"/>
      <c r="C13" s="280"/>
      <c r="D13" s="281"/>
      <c r="E13" s="282"/>
      <c r="F13" s="283"/>
      <c r="G13" s="283"/>
    </row>
    <row r="14" spans="1:7" x14ac:dyDescent="0.25">
      <c r="A14" s="292"/>
      <c r="B14" s="279"/>
      <c r="C14" s="280"/>
      <c r="D14" s="281"/>
      <c r="E14" s="282"/>
      <c r="F14" s="283"/>
      <c r="G14" s="283"/>
    </row>
    <row r="15" spans="1:7" x14ac:dyDescent="0.25">
      <c r="A15" s="294" t="s">
        <v>0</v>
      </c>
      <c r="B15" s="304"/>
      <c r="C15" s="280"/>
      <c r="D15" s="281"/>
      <c r="E15" s="282"/>
      <c r="F15" s="283"/>
      <c r="G15" s="283"/>
    </row>
    <row r="16" spans="1:7" x14ac:dyDescent="0.25">
      <c r="A16" s="292"/>
      <c r="B16" s="279"/>
      <c r="C16" s="280"/>
      <c r="D16" s="281"/>
      <c r="E16" s="282"/>
      <c r="F16" s="283"/>
      <c r="G16" s="283"/>
    </row>
    <row r="17" spans="1:7" x14ac:dyDescent="0.25">
      <c r="A17" s="316" t="s">
        <v>140</v>
      </c>
      <c r="B17" s="317" t="s">
        <v>361</v>
      </c>
      <c r="C17" s="305"/>
      <c r="D17" s="281"/>
      <c r="E17" s="282"/>
      <c r="F17" s="283"/>
      <c r="G17" s="283"/>
    </row>
    <row r="18" spans="1:7" x14ac:dyDescent="0.25">
      <c r="A18" s="292"/>
      <c r="B18" s="279"/>
      <c r="C18" s="280"/>
      <c r="D18" s="281"/>
      <c r="E18" s="282"/>
      <c r="F18" s="283"/>
      <c r="G18" s="283"/>
    </row>
    <row r="19" spans="1:7" ht="45" customHeight="1" x14ac:dyDescent="0.25">
      <c r="A19" s="318" t="s">
        <v>141</v>
      </c>
      <c r="B19" s="328" t="s">
        <v>362</v>
      </c>
      <c r="C19" s="329" t="s">
        <v>363</v>
      </c>
      <c r="D19" s="330" t="s">
        <v>5</v>
      </c>
      <c r="E19" s="331">
        <v>10</v>
      </c>
      <c r="F19" s="332"/>
      <c r="G19" s="331">
        <f>+E19*F19</f>
        <v>0</v>
      </c>
    </row>
    <row r="20" spans="1:7" x14ac:dyDescent="0.25">
      <c r="A20" s="292"/>
      <c r="B20" s="311"/>
      <c r="C20" s="312"/>
      <c r="D20" s="313"/>
      <c r="E20" s="333"/>
      <c r="F20" s="315"/>
      <c r="G20" s="315"/>
    </row>
    <row r="21" spans="1:7" ht="45" customHeight="1" x14ac:dyDescent="0.25">
      <c r="A21" s="318" t="s">
        <v>143</v>
      </c>
      <c r="B21" s="319" t="s">
        <v>364</v>
      </c>
      <c r="C21" s="320" t="s">
        <v>365</v>
      </c>
      <c r="D21" s="321" t="s">
        <v>25</v>
      </c>
      <c r="E21" s="334">
        <v>1000</v>
      </c>
      <c r="F21" s="323"/>
      <c r="G21" s="323">
        <f>+E21*F21</f>
        <v>0</v>
      </c>
    </row>
    <row r="22" spans="1:7" x14ac:dyDescent="0.25">
      <c r="A22" s="292"/>
      <c r="B22" s="311"/>
      <c r="C22" s="312"/>
      <c r="D22" s="313"/>
      <c r="E22" s="333"/>
      <c r="F22" s="315"/>
      <c r="G22" s="315"/>
    </row>
    <row r="23" spans="1:7" ht="75" customHeight="1" x14ac:dyDescent="0.25">
      <c r="A23" s="318" t="s">
        <v>145</v>
      </c>
      <c r="B23" s="319" t="s">
        <v>364</v>
      </c>
      <c r="C23" s="320" t="s">
        <v>366</v>
      </c>
      <c r="D23" s="321" t="s">
        <v>25</v>
      </c>
      <c r="E23" s="334">
        <v>300</v>
      </c>
      <c r="F23" s="323"/>
      <c r="G23" s="323">
        <f>+E23*F23</f>
        <v>0</v>
      </c>
    </row>
    <row r="24" spans="1:7" ht="14.4" thickBot="1" x14ac:dyDescent="0.3">
      <c r="A24" s="404"/>
      <c r="B24" s="363"/>
      <c r="C24" s="405"/>
      <c r="D24" s="363"/>
      <c r="E24" s="406"/>
      <c r="F24" s="407"/>
      <c r="G24" s="407"/>
    </row>
    <row r="25" spans="1:7" ht="15" thickTop="1" thickBot="1" x14ac:dyDescent="0.3">
      <c r="A25" s="292"/>
      <c r="B25" s="306"/>
      <c r="C25" s="280"/>
      <c r="D25" s="281"/>
      <c r="E25" s="307" t="s">
        <v>4</v>
      </c>
      <c r="F25" s="308"/>
      <c r="G25" s="309">
        <f>G19+G21+G23</f>
        <v>0</v>
      </c>
    </row>
    <row r="26" spans="1:7" ht="14.4" thickTop="1" x14ac:dyDescent="0.25">
      <c r="A26" s="292"/>
      <c r="B26" s="281"/>
      <c r="C26" s="280"/>
      <c r="D26" s="281"/>
      <c r="E26" s="282"/>
      <c r="F26" s="283"/>
      <c r="G26" s="306"/>
    </row>
    <row r="27" spans="1:7" x14ac:dyDescent="0.25">
      <c r="A27" s="408"/>
      <c r="B27" s="279"/>
      <c r="C27" s="280"/>
      <c r="D27" s="281"/>
      <c r="E27" s="282"/>
      <c r="F27" s="283"/>
      <c r="G27" s="283"/>
    </row>
    <row r="28" spans="1:7" x14ac:dyDescent="0.25">
      <c r="A28" s="259"/>
      <c r="G28" s="164"/>
    </row>
    <row r="29" spans="1:7" x14ac:dyDescent="0.25">
      <c r="A29" s="259"/>
      <c r="C29" s="354"/>
      <c r="D29" s="164"/>
      <c r="E29" s="164"/>
      <c r="F29" s="164"/>
      <c r="G29" s="164"/>
    </row>
    <row r="30" spans="1:7" x14ac:dyDescent="0.25">
      <c r="A30" s="259"/>
      <c r="C30" s="164"/>
      <c r="D30" s="164"/>
      <c r="E30" s="164"/>
      <c r="F30" s="164"/>
      <c r="G30" s="164"/>
    </row>
    <row r="31" spans="1:7" x14ac:dyDescent="0.25">
      <c r="A31" s="259"/>
      <c r="C31" s="202"/>
      <c r="D31" s="164"/>
      <c r="E31" s="164"/>
      <c r="F31" s="164"/>
      <c r="G31" s="164"/>
    </row>
    <row r="32" spans="1:7" x14ac:dyDescent="0.25">
      <c r="C32" s="202"/>
      <c r="D32" s="164"/>
      <c r="E32" s="164"/>
      <c r="F32" s="164"/>
      <c r="G32" s="164"/>
    </row>
    <row r="33" spans="3:7" x14ac:dyDescent="0.25">
      <c r="C33" s="202"/>
      <c r="D33" s="164"/>
      <c r="E33" s="164"/>
      <c r="F33" s="164"/>
      <c r="G33" s="164"/>
    </row>
    <row r="34" spans="3:7" x14ac:dyDescent="0.25">
      <c r="C34" s="202"/>
      <c r="D34" s="164"/>
      <c r="E34" s="164"/>
      <c r="F34" s="164"/>
    </row>
    <row r="35" spans="3:7" x14ac:dyDescent="0.25">
      <c r="C35" s="202"/>
      <c r="D35" s="164"/>
      <c r="E35" s="164"/>
      <c r="F35" s="164"/>
    </row>
    <row r="38" spans="3:7" x14ac:dyDescent="0.25">
      <c r="C38" s="252"/>
    </row>
    <row r="39" spans="3:7" x14ac:dyDescent="0.25">
      <c r="C39" s="261"/>
    </row>
    <row r="40" spans="3:7" x14ac:dyDescent="0.25">
      <c r="G40" s="164"/>
    </row>
    <row r="41" spans="3:7" x14ac:dyDescent="0.25">
      <c r="G41" s="164"/>
    </row>
    <row r="42" spans="3:7" x14ac:dyDescent="0.25">
      <c r="C42" s="259"/>
      <c r="D42" s="202"/>
      <c r="E42" s="202"/>
      <c r="F42" s="164"/>
      <c r="G42" s="164"/>
    </row>
    <row r="43" spans="3:7" x14ac:dyDescent="0.25">
      <c r="C43" s="259"/>
      <c r="D43" s="202"/>
      <c r="E43" s="202"/>
      <c r="F43" s="164"/>
    </row>
    <row r="44" spans="3:7" x14ac:dyDescent="0.25">
      <c r="C44" s="259"/>
      <c r="D44" s="202"/>
      <c r="E44" s="202"/>
      <c r="F44" s="164"/>
    </row>
  </sheetData>
  <sheetProtection selectLockedCells="1" selectUnlockedCells="1"/>
  <mergeCells count="2">
    <mergeCell ref="B10:F10"/>
    <mergeCell ref="B12:F12"/>
  </mergeCells>
  <pageMargins left="0.98425196850393704" right="0.19685039370078741" top="0.98425196850393704" bottom="0.98425196850393704" header="0.51181102362204722" footer="0.51181102362204722"/>
  <pageSetup paperSize="9" firstPageNumber="40" orientation="portrait" useFirstPageNumber="1" horizontalDpi="300" verticalDpi="300" r:id="rId1"/>
  <headerFooter alignWithMargins="0">
    <oddHeader>&amp;R&amp;A</oddHeader>
    <oddFooter>&amp;L7460.0014.00&amp;C004.0105  T.2.  Stran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0-REKAPITULACIJA</vt:lpstr>
      <vt:lpstr>SPLOŠNO</vt:lpstr>
      <vt:lpstr>3.1-OPOR-PODP. KONSTR.</vt:lpstr>
      <vt:lpstr>3.2-CESTA</vt:lpstr>
      <vt:lpstr>3.3-ODVODNJA</vt:lpstr>
      <vt:lpstr>9.6-VARN.NAČRT</vt:lpstr>
      <vt:lpstr>'0-REKAPITULACIJA'!Področje_tiskanja</vt:lpstr>
      <vt:lpstr>'3.1-OPOR-PODP. KONSTR.'!Področje_tiskanja</vt:lpstr>
      <vt:lpstr>'3.2-CESTA'!Področje_tiskanja</vt:lpstr>
      <vt:lpstr>'3.3-ODVODNJA'!Področje_tiskanja</vt:lpstr>
      <vt:lpstr>'9.6-VARN.NAČRT'!Področje_tiskanja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Matej</dc:creator>
  <cp:keywords/>
  <dc:description/>
  <cp:lastModifiedBy>Admin</cp:lastModifiedBy>
  <cp:revision>1</cp:revision>
  <cp:lastPrinted>2019-04-26T06:21:45Z</cp:lastPrinted>
  <dcterms:created xsi:type="dcterms:W3CDTF">1998-09-29T11:11:51Z</dcterms:created>
  <dcterms:modified xsi:type="dcterms:W3CDTF">2020-09-30T11:36:04Z</dcterms:modified>
</cp:coreProperties>
</file>